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mhcschl.sharepoint.com/sites/AHFinancialSolutions/NHCF Main initiative/B. Tools &amp; Resources - Outils et Ressources/3. Financial Viability Assessment Worksheet - Fichier évaluation de la viabilité financière/New Construction - Nouvelle construction/Rapid Housing Sub-Stream/"/>
    </mc:Choice>
  </mc:AlternateContent>
  <xr:revisionPtr revIDLastSave="592" documentId="14_{3A56C609-EBDA-4881-A926-E75DAD717678}" xr6:coauthVersionLast="47" xr6:coauthVersionMax="47" xr10:uidLastSave="{DC16D6B5-B836-47D6-A16A-77A0F78C778D}"/>
  <bookViews>
    <workbookView xWindow="-25320" yWindow="420" windowWidth="25440" windowHeight="15270" tabRatio="875" xr2:uid="{C77244FB-C859-4CC4-8254-0FD770D174D4}"/>
  </bookViews>
  <sheets>
    <sheet name="Mise en garde" sheetId="1" r:id="rId1"/>
    <sheet name="Grille de notation" sheetId="2" r:id="rId2"/>
    <sheet name="Abordabilité des loyers" sheetId="3" r:id="rId3"/>
    <sheet name="Budget de l’ensemble" sheetId="4" r:id="rId4"/>
    <sheet name="Pro forma – Résidentiel" sheetId="5" r:id="rId5"/>
    <sheet name="Pro forma – Non résidentiel" sheetId="6" r:id="rId6"/>
    <sheet name="Calendrier des versements" sheetId="7" r:id="rId7"/>
    <sheet name="Matrice de financement" sheetId="10" state="hidden" r:id="rId8"/>
  </sheets>
  <definedNames>
    <definedName name="_AMO_UniqueIdentifier" hidden="1">"'52ba21dd-142a-4b37-854a-c72c980147fe'"</definedName>
    <definedName name="AddaCB1">#REF!</definedName>
    <definedName name="AddaCB10">#REF!</definedName>
    <definedName name="AddaCB11">#REF!</definedName>
    <definedName name="AddaCB13">#REF!</definedName>
    <definedName name="AddaCB14">#REF!</definedName>
    <definedName name="AddaCB15">#REF!</definedName>
    <definedName name="AddaCB16">#REF!</definedName>
    <definedName name="AddaCB17">#REF!</definedName>
    <definedName name="AddaCB18">#REF!</definedName>
    <definedName name="AddaCB19">#REF!</definedName>
    <definedName name="AddaCB2">#REF!</definedName>
    <definedName name="AddaCB20">#REF!</definedName>
    <definedName name="AddaCB21">#REF!</definedName>
    <definedName name="AddaCB22">#REF!</definedName>
    <definedName name="AddaCB23">#REF!</definedName>
    <definedName name="AddaCB3">#REF!</definedName>
    <definedName name="AddaCB4">#REF!</definedName>
    <definedName name="AddaCB5">#REF!</definedName>
    <definedName name="AddaCB6">#REF!</definedName>
    <definedName name="AddaCB7">#REF!</definedName>
    <definedName name="AddaCB8">#REF!</definedName>
    <definedName name="AddaCB9">#REF!</definedName>
    <definedName name="AddCB1">#REF!</definedName>
    <definedName name="AddCB10">#REF!</definedName>
    <definedName name="AddCB11">#REF!</definedName>
    <definedName name="AddCB12">#REF!</definedName>
    <definedName name="AddCB13">#REF!</definedName>
    <definedName name="AddCB14">#REF!</definedName>
    <definedName name="AddCB15">#REF!</definedName>
    <definedName name="AddCB16">#REF!</definedName>
    <definedName name="AddCB17">#REF!</definedName>
    <definedName name="AddCB18">#REF!</definedName>
    <definedName name="AddCB19">#REF!</definedName>
    <definedName name="AddCB2">#REF!</definedName>
    <definedName name="AddCB20">#REF!</definedName>
    <definedName name="AddCB21">#REF!</definedName>
    <definedName name="AddCB22">#REF!</definedName>
    <definedName name="AddCB23">#REF!</definedName>
    <definedName name="AddCB3">#REF!</definedName>
    <definedName name="AddCB4">#REF!</definedName>
    <definedName name="AddCB5">#REF!</definedName>
    <definedName name="AddCB6">#REF!</definedName>
    <definedName name="AddCB7">#REF!</definedName>
    <definedName name="AddCB8">#REF!</definedName>
    <definedName name="AddCB9">#REF!</definedName>
    <definedName name="BS_CL1">#REF!</definedName>
    <definedName name="BS_CL2">#REF!</definedName>
    <definedName name="BS_CL3">#REF!</definedName>
    <definedName name="BS_CL4">#REF!</definedName>
    <definedName name="BS_CL5">#REF!</definedName>
    <definedName name="BS_CL6">#REF!</definedName>
    <definedName name="BS_E1">#REF!</definedName>
    <definedName name="BS_E2">#REF!</definedName>
    <definedName name="BS_E3">#REF!</definedName>
    <definedName name="BS_E4">#REF!</definedName>
    <definedName name="BS_E5">#REF!</definedName>
    <definedName name="BS_E6">#REF!</definedName>
    <definedName name="BS_FA1">#REF!</definedName>
    <definedName name="BS_FA2">#REF!</definedName>
    <definedName name="BS_FA3">#REF!</definedName>
    <definedName name="BS_FA4">#REF!</definedName>
    <definedName name="BS_FA5">#REF!</definedName>
    <definedName name="BS_FA6">#REF!</definedName>
    <definedName name="BS_LA1">#REF!</definedName>
    <definedName name="BS_LA2">#REF!</definedName>
    <definedName name="BS_LA3">#REF!</definedName>
    <definedName name="BS_LA4">#REF!</definedName>
    <definedName name="BS_LA5">#REF!</definedName>
    <definedName name="BS_LA6">#REF!</definedName>
    <definedName name="BS_LTI1">#REF!</definedName>
    <definedName name="BS_LTI2">#REF!</definedName>
    <definedName name="BS_LTI3">#REF!</definedName>
    <definedName name="BS_LTI4">#REF!</definedName>
    <definedName name="BS_LTI5">#REF!</definedName>
    <definedName name="BS_LTI6">#REF!</definedName>
    <definedName name="BS_LTL1">#REF!</definedName>
    <definedName name="BS_LTL2">#REF!</definedName>
    <definedName name="BS_LTL3">#REF!</definedName>
    <definedName name="BS_LTL4">#REF!</definedName>
    <definedName name="BS_LTL5">#REF!</definedName>
    <definedName name="BS_LTL6">#REF!</definedName>
    <definedName name="BS_NLA1">#REF!</definedName>
    <definedName name="BS_NLA2">#REF!</definedName>
    <definedName name="BS_NLA3">#REF!</definedName>
    <definedName name="BS_NLA4">#REF!</definedName>
    <definedName name="BS_NLA5">#REF!</definedName>
    <definedName name="BS_NLA6">#REF!</definedName>
    <definedName name="CEFills">#REF!,#REF!,#REF!,#REF!,#REF!,#REF!</definedName>
    <definedName name="MinCB1">#REF!</definedName>
    <definedName name="MinCB10">#REF!</definedName>
    <definedName name="MinCB11">#REF!</definedName>
    <definedName name="MinCB12">#REF!</definedName>
    <definedName name="MinCB13">#REF!</definedName>
    <definedName name="MinCB14">#REF!</definedName>
    <definedName name="MinCB15">#REF!</definedName>
    <definedName name="MinCB16">#REF!</definedName>
    <definedName name="MinCB17">#REF!</definedName>
    <definedName name="MinCB18">#REF!</definedName>
    <definedName name="MinCB19">#REF!</definedName>
    <definedName name="MinCB2">#REF!</definedName>
    <definedName name="MinCB20">#REF!</definedName>
    <definedName name="MinCB21">#REF!</definedName>
    <definedName name="MinCB22">#REF!</definedName>
    <definedName name="MinCB3">#REF!</definedName>
    <definedName name="MinCB4">#REF!</definedName>
    <definedName name="MinCB5">#REF!</definedName>
    <definedName name="MinCB6">#REF!</definedName>
    <definedName name="MinCB7">#REF!</definedName>
    <definedName name="MinCB8">#REF!</definedName>
    <definedName name="MinCB9">#REF!</definedName>
    <definedName name="NRPFills">#REF!,#REF!,#REF!,#REF!,#REF!,#REF!</definedName>
    <definedName name="PBFills">#REF!,#REF!,#REF!,#REF!</definedName>
    <definedName name="_xlnm.Print_Area">#REF!</definedName>
    <definedName name="R_Units">'Abordabilité des loyers'!$D$53</definedName>
    <definedName name="RAFills">#REF!,#REF!,#REF!,#REF!,#REF!,#REF!,#REF!,#REF!,#REF!,#REF!,#REF!,#REF!,#REF!,#REF!,#REF!,#REF!,#REF!,#REF!,#REF!</definedName>
    <definedName name="RE_BAL">#REF!</definedName>
    <definedName name="RE_I">#REF!</definedName>
    <definedName name="RE_MMP">#REF!</definedName>
    <definedName name="RE_MONTH">#REF!</definedName>
    <definedName name="RE_NOI">#REF!</definedName>
    <definedName name="RE_P">#REF!</definedName>
    <definedName name="Response">#REF!</definedName>
    <definedName name="RNPFills">#REF!,#REF!,#REF!,#REF!,#REF!,#REF!,#REF!,#REF!,#REF!,#REF!,#REF!,#REF!,#REF!</definedName>
    <definedName name="SI_AA1">#REF!</definedName>
    <definedName name="SI_AA2">#REF!</definedName>
    <definedName name="SI_AA3">#REF!</definedName>
    <definedName name="SI_FC1">#REF!</definedName>
    <definedName name="SI_FC2">#REF!</definedName>
    <definedName name="SI_FC3">#REF!</definedName>
    <definedName name="SI_IT1">#REF!</definedName>
    <definedName name="SI_IT2">#REF!</definedName>
    <definedName name="SI_IT3">#REF!</definedName>
    <definedName name="SI_LI1">#REF!</definedName>
    <definedName name="SI_LI2">#REF!</definedName>
    <definedName name="SI_LI3">#REF!</definedName>
    <definedName name="SI_LP1">#REF!</definedName>
    <definedName name="SI_LP2">#REF!</definedName>
    <definedName name="SI_LP3">#REF!</definedName>
    <definedName name="SI_OE1">#REF!</definedName>
    <definedName name="SI_OE2">#REF!</definedName>
    <definedName name="SI_OE3">#REF!</definedName>
    <definedName name="SI_R1">#REF!</definedName>
    <definedName name="SI_R2">#REF!</definedName>
    <definedName name="SI_R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7" l="1"/>
  <c r="J12" i="7"/>
  <c r="E14" i="7"/>
  <c r="E13" i="7"/>
  <c r="G62" i="6"/>
  <c r="P14" i="10"/>
  <c r="I18" i="7"/>
  <c r="J18" i="7" s="1"/>
  <c r="G104" i="2"/>
  <c r="F104" i="2"/>
  <c r="F55" i="4"/>
  <c r="G34" i="5"/>
  <c r="H14" i="3"/>
  <c r="E20" i="4" l="1"/>
  <c r="C21" i="5" s="1"/>
  <c r="J13" i="3"/>
  <c r="I104" i="2"/>
  <c r="D11" i="10" l="1"/>
  <c r="H29" i="10"/>
  <c r="H30" i="10"/>
  <c r="H31" i="10"/>
  <c r="B29" i="10" l="1"/>
  <c r="F99" i="2" l="1"/>
  <c r="F98" i="2"/>
  <c r="B50" i="4" l="1"/>
  <c r="G38" i="5" l="1"/>
  <c r="B22" i="5"/>
  <c r="P19" i="10"/>
  <c r="D27" i="10"/>
  <c r="C26" i="10"/>
  <c r="C27" i="10" l="1"/>
  <c r="B10" i="5" l="1"/>
  <c r="B11" i="5"/>
  <c r="B12" i="5"/>
  <c r="B13" i="5"/>
  <c r="B14" i="5"/>
  <c r="B15" i="5"/>
  <c r="B16" i="5"/>
  <c r="B17" i="5"/>
  <c r="B18" i="5"/>
  <c r="B9" i="5"/>
  <c r="B9" i="6" l="1"/>
  <c r="B10" i="6"/>
  <c r="B11" i="6"/>
  <c r="B12" i="6"/>
  <c r="B13" i="6"/>
  <c r="B14" i="6"/>
  <c r="B15" i="6"/>
  <c r="B16" i="6"/>
  <c r="B17" i="6"/>
  <c r="B8" i="6"/>
  <c r="J94" i="2" l="1"/>
  <c r="J93" i="2" s="1"/>
  <c r="J89" i="2"/>
  <c r="J85" i="2"/>
  <c r="K85" i="2" s="1"/>
  <c r="L85" i="2" s="1"/>
  <c r="J79" i="2"/>
  <c r="K79" i="2" s="1"/>
  <c r="L79" i="2" s="1"/>
  <c r="J72" i="2"/>
  <c r="K72" i="2" s="1"/>
  <c r="L72" i="2" s="1"/>
  <c r="J68" i="2"/>
  <c r="K68" i="2" s="1"/>
  <c r="L68" i="2" s="1"/>
  <c r="J64" i="2"/>
  <c r="K64" i="2" s="1"/>
  <c r="L64" i="2" s="1"/>
  <c r="J60" i="2"/>
  <c r="K60" i="2" s="1"/>
  <c r="L60" i="2" s="1"/>
  <c r="J51" i="2"/>
  <c r="K51" i="2" s="1"/>
  <c r="L51" i="2" s="1"/>
  <c r="J42" i="2"/>
  <c r="K42" i="2" s="1"/>
  <c r="L42" i="2" s="1"/>
  <c r="J36" i="2"/>
  <c r="K36" i="2" s="1"/>
  <c r="J28" i="2"/>
  <c r="J21" i="2"/>
  <c r="K21" i="2" s="1"/>
  <c r="L21" i="2" s="1"/>
  <c r="J13" i="2"/>
  <c r="K13" i="2" s="1"/>
  <c r="L13" i="2" s="1"/>
  <c r="J6" i="2"/>
  <c r="J84" i="2" l="1"/>
  <c r="L36" i="2"/>
  <c r="K35" i="2"/>
  <c r="L35" i="2" s="1"/>
  <c r="J35" i="2"/>
  <c r="J20" i="2"/>
  <c r="J5" i="2"/>
  <c r="K94" i="2"/>
  <c r="L94" i="2" s="1"/>
  <c r="J49" i="2"/>
  <c r="K6" i="2"/>
  <c r="K49" i="2"/>
  <c r="L49" i="2" s="1"/>
  <c r="K89" i="2"/>
  <c r="L89" i="2" s="1"/>
  <c r="K28" i="2"/>
  <c r="K93" i="2" l="1"/>
  <c r="K20" i="2"/>
  <c r="L28" i="2"/>
  <c r="L20" i="2"/>
  <c r="K5" i="2"/>
  <c r="L6" i="2"/>
  <c r="L5" i="2"/>
  <c r="K84" i="2"/>
  <c r="L84" i="2" s="1"/>
  <c r="K98" i="2" l="1"/>
  <c r="L98" i="2" s="1"/>
  <c r="L93" i="2"/>
  <c r="G63" i="6"/>
  <c r="I39" i="7" l="1"/>
  <c r="D39" i="7"/>
  <c r="J38" i="7"/>
  <c r="E38" i="7"/>
  <c r="J37" i="7"/>
  <c r="E37" i="7"/>
  <c r="J36" i="7"/>
  <c r="E36" i="7"/>
  <c r="J35" i="7"/>
  <c r="E35" i="7"/>
  <c r="J34" i="7"/>
  <c r="E34" i="7"/>
  <c r="J33" i="7"/>
  <c r="E33" i="7"/>
  <c r="I32" i="7"/>
  <c r="J32" i="7" s="1"/>
  <c r="E32" i="7"/>
  <c r="D32" i="7"/>
  <c r="J31" i="7"/>
  <c r="E31" i="7"/>
  <c r="J30" i="7"/>
  <c r="E30" i="7"/>
  <c r="J29" i="7"/>
  <c r="E29" i="7"/>
  <c r="J28" i="7"/>
  <c r="E28" i="7"/>
  <c r="J27" i="7"/>
  <c r="E27" i="7"/>
  <c r="J26" i="7"/>
  <c r="E26" i="7"/>
  <c r="I25" i="7"/>
  <c r="D25" i="7"/>
  <c r="J24" i="7"/>
  <c r="E24" i="7"/>
  <c r="J23" i="7"/>
  <c r="E23" i="7"/>
  <c r="J22" i="7"/>
  <c r="E22" i="7"/>
  <c r="J21" i="7"/>
  <c r="E21" i="7"/>
  <c r="J20" i="7"/>
  <c r="E20" i="7"/>
  <c r="J19" i="7"/>
  <c r="D18" i="7"/>
  <c r="J17" i="7"/>
  <c r="E17" i="7"/>
  <c r="J16" i="7"/>
  <c r="E16" i="7"/>
  <c r="J15" i="7"/>
  <c r="E15" i="7"/>
  <c r="J14" i="7"/>
  <c r="J13" i="7"/>
  <c r="G47" i="6"/>
  <c r="E35" i="6"/>
  <c r="D35" i="6"/>
  <c r="G33" i="6"/>
  <c r="G32" i="6"/>
  <c r="G31" i="6"/>
  <c r="G30" i="6"/>
  <c r="G29" i="6"/>
  <c r="G28" i="6"/>
  <c r="G27" i="6"/>
  <c r="G26" i="6"/>
  <c r="G25" i="6"/>
  <c r="G24" i="6"/>
  <c r="G49" i="5"/>
  <c r="G35" i="5"/>
  <c r="I5" i="4"/>
  <c r="H6" i="4" s="1"/>
  <c r="D53" i="3"/>
  <c r="C5" i="5" s="1"/>
  <c r="C52" i="3"/>
  <c r="T51" i="3"/>
  <c r="S51" i="3"/>
  <c r="R51" i="3"/>
  <c r="Q51" i="3"/>
  <c r="P51" i="3"/>
  <c r="I51" i="3"/>
  <c r="J51" i="3" s="1"/>
  <c r="T50" i="3"/>
  <c r="S50" i="3"/>
  <c r="R50" i="3"/>
  <c r="Q50" i="3"/>
  <c r="P50" i="3"/>
  <c r="I50" i="3"/>
  <c r="J50" i="3" s="1"/>
  <c r="T49" i="3"/>
  <c r="S49" i="3"/>
  <c r="R49" i="3"/>
  <c r="Q49" i="3"/>
  <c r="P49" i="3"/>
  <c r="I49" i="3"/>
  <c r="J49" i="3" s="1"/>
  <c r="T48" i="3"/>
  <c r="S48" i="3"/>
  <c r="R48" i="3"/>
  <c r="Q48" i="3"/>
  <c r="P48" i="3"/>
  <c r="I48" i="3"/>
  <c r="J48" i="3" s="1"/>
  <c r="T47" i="3"/>
  <c r="S47" i="3"/>
  <c r="R47" i="3"/>
  <c r="Q47" i="3"/>
  <c r="P47" i="3"/>
  <c r="I47" i="3"/>
  <c r="J47" i="3" s="1"/>
  <c r="T46" i="3"/>
  <c r="S46" i="3"/>
  <c r="R46" i="3"/>
  <c r="Q46" i="3"/>
  <c r="P46" i="3"/>
  <c r="I46" i="3"/>
  <c r="J46" i="3" s="1"/>
  <c r="T45" i="3"/>
  <c r="S45" i="3"/>
  <c r="R45" i="3"/>
  <c r="Q45" i="3"/>
  <c r="P45" i="3"/>
  <c r="I45" i="3"/>
  <c r="J45" i="3" s="1"/>
  <c r="T44" i="3"/>
  <c r="S44" i="3"/>
  <c r="R44" i="3"/>
  <c r="Q44" i="3"/>
  <c r="P44" i="3"/>
  <c r="I44" i="3"/>
  <c r="J44" i="3" s="1"/>
  <c r="I42" i="3"/>
  <c r="J42" i="3" s="1"/>
  <c r="H42" i="3"/>
  <c r="R42" i="3" s="1"/>
  <c r="I41" i="3"/>
  <c r="J41" i="3" s="1"/>
  <c r="H41" i="3"/>
  <c r="R41" i="3" s="1"/>
  <c r="I40" i="3"/>
  <c r="J40" i="3" s="1"/>
  <c r="H40" i="3"/>
  <c r="R40" i="3" s="1"/>
  <c r="I39" i="3"/>
  <c r="J39" i="3" s="1"/>
  <c r="H39" i="3"/>
  <c r="R39" i="3" s="1"/>
  <c r="I38" i="3"/>
  <c r="J38" i="3" s="1"/>
  <c r="H38" i="3"/>
  <c r="R38" i="3" s="1"/>
  <c r="I37" i="3"/>
  <c r="J37" i="3" s="1"/>
  <c r="H37" i="3"/>
  <c r="R37" i="3" s="1"/>
  <c r="I36" i="3"/>
  <c r="J36" i="3" s="1"/>
  <c r="H36" i="3"/>
  <c r="R36" i="3" s="1"/>
  <c r="I35" i="3"/>
  <c r="J35" i="3" s="1"/>
  <c r="H35" i="3"/>
  <c r="S35" i="3" s="1"/>
  <c r="I34" i="3"/>
  <c r="J34" i="3" s="1"/>
  <c r="H34" i="3"/>
  <c r="T34" i="3" s="1"/>
  <c r="I33" i="3"/>
  <c r="J33" i="3" s="1"/>
  <c r="H33" i="3"/>
  <c r="S33" i="3" s="1"/>
  <c r="I32" i="3"/>
  <c r="J32" i="3" s="1"/>
  <c r="H32" i="3"/>
  <c r="T32" i="3" s="1"/>
  <c r="I31" i="3"/>
  <c r="J31" i="3" s="1"/>
  <c r="H31" i="3"/>
  <c r="T31" i="3" s="1"/>
  <c r="I30" i="3"/>
  <c r="J30" i="3" s="1"/>
  <c r="H30" i="3"/>
  <c r="T30" i="3" s="1"/>
  <c r="I29" i="3"/>
  <c r="J29" i="3" s="1"/>
  <c r="H29" i="3"/>
  <c r="T29" i="3" s="1"/>
  <c r="I28" i="3"/>
  <c r="J28" i="3" s="1"/>
  <c r="H28" i="3"/>
  <c r="T28" i="3" s="1"/>
  <c r="I26" i="3"/>
  <c r="J26" i="3" s="1"/>
  <c r="H26" i="3"/>
  <c r="T26" i="3" s="1"/>
  <c r="T25" i="3"/>
  <c r="S25" i="3"/>
  <c r="R25" i="3"/>
  <c r="Q25" i="3"/>
  <c r="P25" i="3"/>
  <c r="I25" i="3"/>
  <c r="J25" i="3" s="1"/>
  <c r="G25" i="3"/>
  <c r="I24" i="3"/>
  <c r="J24" i="3" s="1"/>
  <c r="H24" i="3"/>
  <c r="S24" i="3" s="1"/>
  <c r="T23" i="3"/>
  <c r="S23" i="3"/>
  <c r="R23" i="3"/>
  <c r="Q23" i="3"/>
  <c r="P23" i="3"/>
  <c r="I23" i="3"/>
  <c r="J23" i="3" s="1"/>
  <c r="G23" i="3"/>
  <c r="I22" i="3"/>
  <c r="J22" i="3" s="1"/>
  <c r="H22" i="3"/>
  <c r="Q22" i="3" s="1"/>
  <c r="I21" i="3"/>
  <c r="J21" i="3" s="1"/>
  <c r="I20" i="3"/>
  <c r="J20" i="3" s="1"/>
  <c r="H20" i="3"/>
  <c r="S20" i="3" s="1"/>
  <c r="I19" i="3"/>
  <c r="J19" i="3" s="1"/>
  <c r="I18" i="3"/>
  <c r="J18" i="3" s="1"/>
  <c r="H18" i="3"/>
  <c r="T18" i="3" s="1"/>
  <c r="I17" i="3"/>
  <c r="J17" i="3" s="1"/>
  <c r="I16" i="3"/>
  <c r="J16" i="3" s="1"/>
  <c r="H16" i="3"/>
  <c r="S16" i="3" s="1"/>
  <c r="I15" i="3"/>
  <c r="J15" i="3" s="1"/>
  <c r="I14" i="3"/>
  <c r="J14" i="3" s="1"/>
  <c r="I13" i="3"/>
  <c r="N22" i="4" l="1"/>
  <c r="N23" i="4" s="1"/>
  <c r="F55" i="5"/>
  <c r="G57" i="5"/>
  <c r="F56" i="5"/>
  <c r="G61" i="5"/>
  <c r="G59" i="5"/>
  <c r="G58" i="5"/>
  <c r="G65" i="5"/>
  <c r="G64" i="5"/>
  <c r="G63" i="5"/>
  <c r="G66" i="5"/>
  <c r="G62" i="5"/>
  <c r="J25" i="7"/>
  <c r="J39" i="7"/>
  <c r="E18" i="7"/>
  <c r="E19" i="7" s="1"/>
  <c r="E39" i="7"/>
  <c r="T41" i="3"/>
  <c r="G37" i="5"/>
  <c r="G35" i="6"/>
  <c r="G37" i="6" s="1"/>
  <c r="G38" i="6" s="1"/>
  <c r="T14" i="3"/>
  <c r="R14" i="3"/>
  <c r="P14" i="3"/>
  <c r="Q14" i="3"/>
  <c r="S14" i="3"/>
  <c r="T36" i="3"/>
  <c r="P31" i="3"/>
  <c r="R22" i="3"/>
  <c r="Q24" i="3"/>
  <c r="P30" i="3"/>
  <c r="R24" i="3"/>
  <c r="S36" i="3"/>
  <c r="S42" i="3"/>
  <c r="T24" i="3"/>
  <c r="T16" i="3"/>
  <c r="P26" i="3"/>
  <c r="S38" i="3"/>
  <c r="P29" i="3"/>
  <c r="S40" i="3"/>
  <c r="P22" i="3"/>
  <c r="P32" i="3"/>
  <c r="T22" i="3"/>
  <c r="R33" i="3"/>
  <c r="P24" i="3"/>
  <c r="P28" i="3"/>
  <c r="S22" i="3"/>
  <c r="T38" i="3"/>
  <c r="P18" i="3"/>
  <c r="T35" i="3"/>
  <c r="Q18" i="3"/>
  <c r="T20" i="3"/>
  <c r="P33" i="3"/>
  <c r="S37" i="3"/>
  <c r="T40" i="3"/>
  <c r="T37" i="3"/>
  <c r="R18" i="3"/>
  <c r="S18" i="3"/>
  <c r="T33" i="3"/>
  <c r="S39" i="3"/>
  <c r="T42" i="3"/>
  <c r="T39" i="3"/>
  <c r="S41" i="3"/>
  <c r="H19" i="4"/>
  <c r="H11" i="4"/>
  <c r="H13" i="4"/>
  <c r="H15" i="4"/>
  <c r="H17" i="4"/>
  <c r="C4" i="6"/>
  <c r="G6" i="4"/>
  <c r="C4" i="5" s="1"/>
  <c r="P16" i="3"/>
  <c r="Q16" i="3"/>
  <c r="R16" i="3"/>
  <c r="E7" i="4"/>
  <c r="H10" i="4"/>
  <c r="H12" i="4"/>
  <c r="H14" i="4"/>
  <c r="H16" i="4"/>
  <c r="H18" i="4"/>
  <c r="J52" i="3"/>
  <c r="G27" i="5" s="1"/>
  <c r="Q26" i="3"/>
  <c r="Q28" i="3"/>
  <c r="Q29" i="3"/>
  <c r="Q30" i="3"/>
  <c r="Q31" i="3"/>
  <c r="Q32" i="3"/>
  <c r="R26" i="3"/>
  <c r="R28" i="3"/>
  <c r="R29" i="3"/>
  <c r="R30" i="3"/>
  <c r="R31" i="3"/>
  <c r="R32" i="3"/>
  <c r="Q33" i="3"/>
  <c r="P34" i="3"/>
  <c r="P20" i="3"/>
  <c r="S26" i="3"/>
  <c r="S28" i="3"/>
  <c r="S29" i="3"/>
  <c r="S30" i="3"/>
  <c r="S31" i="3"/>
  <c r="S32" i="3"/>
  <c r="Q34" i="3"/>
  <c r="P35" i="3"/>
  <c r="Q20" i="3"/>
  <c r="R34" i="3"/>
  <c r="Q35" i="3"/>
  <c r="P36" i="3"/>
  <c r="P37" i="3"/>
  <c r="P38" i="3"/>
  <c r="P39" i="3"/>
  <c r="P40" i="3"/>
  <c r="P41" i="3"/>
  <c r="P42" i="3"/>
  <c r="R20" i="3"/>
  <c r="S34" i="3"/>
  <c r="R35" i="3"/>
  <c r="Q36" i="3"/>
  <c r="Q37" i="3"/>
  <c r="Q38" i="3"/>
  <c r="Q39" i="3"/>
  <c r="Q40" i="3"/>
  <c r="Q41" i="3"/>
  <c r="Q42" i="3"/>
  <c r="E25" i="7" l="1"/>
  <c r="G60" i="5"/>
  <c r="F60" i="5" s="1"/>
  <c r="E17" i="5"/>
  <c r="D17" i="5" s="1"/>
  <c r="E18" i="5"/>
  <c r="D18" i="5" s="1"/>
  <c r="E14" i="5"/>
  <c r="D14" i="5" s="1"/>
  <c r="E9" i="5"/>
  <c r="E16" i="5"/>
  <c r="D16" i="5" s="1"/>
  <c r="E12" i="5"/>
  <c r="D12" i="5" s="1"/>
  <c r="E10" i="5"/>
  <c r="D10" i="5" s="1"/>
  <c r="E13" i="5"/>
  <c r="D13" i="5" s="1"/>
  <c r="E11" i="5"/>
  <c r="D11" i="5" s="1"/>
  <c r="E15" i="5"/>
  <c r="D15" i="5" s="1"/>
  <c r="C14" i="6"/>
  <c r="C15" i="6"/>
  <c r="C13" i="6"/>
  <c r="C16" i="6"/>
  <c r="C9" i="6"/>
  <c r="C17" i="6"/>
  <c r="C10" i="6"/>
  <c r="C8" i="6"/>
  <c r="C12" i="6"/>
  <c r="C11" i="6"/>
  <c r="F23" i="4"/>
  <c r="F20" i="4"/>
  <c r="G29" i="5"/>
  <c r="G30" i="5" s="1"/>
  <c r="G39" i="5"/>
  <c r="G40" i="5" s="1"/>
  <c r="I6" i="4"/>
  <c r="F15" i="4"/>
  <c r="V53" i="3"/>
  <c r="Y22" i="3" s="1"/>
  <c r="Q52" i="3"/>
  <c r="Q53" i="3" s="1"/>
  <c r="P53" i="3"/>
  <c r="T52" i="3"/>
  <c r="T53" i="3" s="1"/>
  <c r="F17" i="4"/>
  <c r="R52" i="3"/>
  <c r="R53" i="3" s="1"/>
  <c r="F11" i="4"/>
  <c r="F12" i="4"/>
  <c r="F28" i="4"/>
  <c r="F26" i="4"/>
  <c r="F31" i="4"/>
  <c r="F14" i="4"/>
  <c r="F25" i="4"/>
  <c r="F18" i="4"/>
  <c r="S52" i="3"/>
  <c r="S53" i="3" s="1"/>
  <c r="F19" i="4"/>
  <c r="F24" i="4"/>
  <c r="G11" i="4"/>
  <c r="I11" i="4" s="1"/>
  <c r="G12" i="4"/>
  <c r="I12" i="4" s="1"/>
  <c r="G15" i="4"/>
  <c r="I15" i="4" s="1"/>
  <c r="G14" i="4"/>
  <c r="I14" i="4" s="1"/>
  <c r="G19" i="4"/>
  <c r="I19" i="4" s="1"/>
  <c r="G13" i="4"/>
  <c r="I13" i="4" s="1"/>
  <c r="G17" i="4"/>
  <c r="I17" i="4" s="1"/>
  <c r="G16" i="4"/>
  <c r="I16" i="4" s="1"/>
  <c r="G18" i="4"/>
  <c r="I18" i="4" s="1"/>
  <c r="G10" i="4"/>
  <c r="I10" i="4" s="1"/>
  <c r="F27" i="4"/>
  <c r="F10" i="4"/>
  <c r="F16" i="4"/>
  <c r="F13" i="4"/>
  <c r="F30" i="4"/>
  <c r="G55" i="6"/>
  <c r="G54" i="6"/>
  <c r="H20" i="4"/>
  <c r="G51" i="5" l="1"/>
  <c r="G67" i="5" s="1"/>
  <c r="C18" i="6"/>
  <c r="C20" i="6" s="1"/>
  <c r="C17" i="10" s="1"/>
  <c r="E19" i="5"/>
  <c r="D19" i="5" s="1"/>
  <c r="D9" i="5"/>
  <c r="P58" i="3"/>
  <c r="Y32" i="3" s="1"/>
  <c r="G56" i="6"/>
  <c r="G58" i="6" s="1"/>
  <c r="R58" i="3"/>
  <c r="Y33" i="3" s="1"/>
  <c r="Y34" i="3" s="1"/>
  <c r="X35" i="3" s="1"/>
  <c r="V54" i="3"/>
  <c r="V47" i="3"/>
  <c r="V48" i="3" s="1"/>
  <c r="G20" i="4"/>
  <c r="I20" i="4" s="1"/>
  <c r="C16" i="10" l="1"/>
  <c r="D18" i="10" s="1"/>
  <c r="F54" i="4"/>
  <c r="P16" i="10"/>
  <c r="Y23" i="3"/>
  <c r="X24" i="3" s="1"/>
  <c r="R62" i="3" s="1"/>
  <c r="G69" i="5"/>
  <c r="G68" i="5"/>
  <c r="G70" i="5" s="1"/>
  <c r="F70" i="5" s="1"/>
  <c r="G61" i="6"/>
  <c r="R63" i="3" l="1"/>
  <c r="R64" i="3"/>
  <c r="R66" i="3"/>
  <c r="R65" i="3"/>
  <c r="G68" i="6"/>
  <c r="G71" i="6" s="1"/>
  <c r="G72" i="6" s="1"/>
  <c r="G73" i="6" s="1"/>
  <c r="G74" i="6" s="1"/>
  <c r="C54" i="4" s="1"/>
  <c r="E54" i="4" s="1"/>
  <c r="G72" i="5"/>
  <c r="P15" i="10" s="1"/>
  <c r="J70" i="5"/>
  <c r="G75" i="6" l="1"/>
  <c r="G64" i="6"/>
  <c r="G65" i="6" s="1"/>
  <c r="G66" i="6" l="1"/>
  <c r="G67" i="6" s="1"/>
  <c r="P20" i="10"/>
  <c r="T8" i="10" s="1"/>
  <c r="Q18" i="10" l="1"/>
  <c r="Q8" i="10" s="1"/>
  <c r="T20" i="10"/>
  <c r="U20" i="10" s="1"/>
  <c r="T18" i="10"/>
  <c r="U18" i="10" s="1"/>
  <c r="C31" i="10" s="1"/>
  <c r="T19" i="10"/>
  <c r="U19" i="10" s="1"/>
  <c r="T23" i="10"/>
  <c r="U23" i="10" s="1"/>
  <c r="T12" i="10"/>
  <c r="U12" i="10" s="1"/>
  <c r="T17" i="10"/>
  <c r="U17" i="10" s="1"/>
  <c r="T9" i="10"/>
  <c r="U9" i="10" s="1"/>
  <c r="T13" i="10"/>
  <c r="U13" i="10" s="1"/>
  <c r="C30" i="10" s="1"/>
  <c r="T11" i="10"/>
  <c r="U11" i="10" s="1"/>
  <c r="T14" i="10"/>
  <c r="U14" i="10" s="1"/>
  <c r="T21" i="10"/>
  <c r="U21" i="10" s="1"/>
  <c r="T10" i="10"/>
  <c r="U10" i="10" s="1"/>
  <c r="T22" i="10"/>
  <c r="U22" i="10" s="1"/>
  <c r="U8" i="10"/>
  <c r="T16" i="10"/>
  <c r="U16" i="10" s="1"/>
  <c r="T15" i="10"/>
  <c r="U15" i="10" s="1"/>
  <c r="C29" i="10" l="1"/>
  <c r="D12" i="10" s="1"/>
  <c r="R18" i="10"/>
  <c r="P23" i="10"/>
  <c r="P8" i="10" l="1"/>
  <c r="P9" i="10" s="1"/>
  <c r="P10" i="10" s="1"/>
  <c r="F29" i="4"/>
  <c r="E32" i="4"/>
  <c r="F32" i="4" s="1"/>
  <c r="E34" i="4" l="1"/>
  <c r="E39" i="4" l="1"/>
  <c r="G39" i="4" s="1"/>
  <c r="D10" i="10"/>
  <c r="G34" i="4"/>
  <c r="H34" i="4"/>
  <c r="F34" i="4"/>
  <c r="E40" i="4" l="1"/>
  <c r="G40" i="4" s="1"/>
  <c r="E29" i="10"/>
  <c r="E31" i="10"/>
  <c r="E30" i="10"/>
  <c r="D30" i="10"/>
  <c r="D29" i="10"/>
  <c r="D31" i="10"/>
  <c r="D13" i="10"/>
  <c r="D21" i="10" s="1"/>
  <c r="F39" i="4"/>
  <c r="F40" i="4"/>
  <c r="I34" i="4"/>
  <c r="F31" i="10" l="1"/>
  <c r="G31" i="10" s="1"/>
  <c r="I31" i="10" s="1"/>
  <c r="J31" i="10" s="1"/>
  <c r="D24" i="10"/>
  <c r="C22" i="5"/>
  <c r="G77" i="5" s="1"/>
  <c r="F29" i="10"/>
  <c r="E46" i="4" s="1"/>
  <c r="F30" i="10"/>
  <c r="L31" i="10" l="1"/>
  <c r="M31" i="10" s="1"/>
  <c r="K31" i="10"/>
  <c r="G29" i="10"/>
  <c r="I29" i="10" s="1"/>
  <c r="K29" i="10" s="1"/>
  <c r="G30" i="10"/>
  <c r="I30" i="10" s="1"/>
  <c r="G91" i="5"/>
  <c r="G94" i="5" s="1"/>
  <c r="G80" i="5"/>
  <c r="G81" i="5" s="1"/>
  <c r="G92" i="5" s="1"/>
  <c r="E47" i="4" l="1"/>
  <c r="J29" i="10"/>
  <c r="L29" i="10"/>
  <c r="M29" i="10" s="1"/>
  <c r="J30" i="10"/>
  <c r="L30" i="10"/>
  <c r="M30" i="10" s="1"/>
  <c r="K30" i="10"/>
  <c r="G93" i="5"/>
  <c r="C53" i="4" s="1"/>
  <c r="E53" i="4" s="1"/>
  <c r="C55" i="4"/>
  <c r="G46" i="4"/>
  <c r="F46" i="4"/>
  <c r="G47" i="4" l="1"/>
  <c r="F47" i="4"/>
  <c r="E49" i="4"/>
  <c r="E48" i="4"/>
  <c r="F53" i="4" l="1"/>
  <c r="G48" i="4"/>
  <c r="F48" i="4"/>
  <c r="F49" i="4"/>
  <c r="F50" i="4"/>
  <c r="B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Tait</author>
  </authors>
  <commentList>
    <comment ref="B30" authorId="0" shapeId="0" xr:uid="{E80B0711-3D94-44EB-8726-942C1678DBE3}">
      <text>
        <r>
          <rPr>
            <b/>
            <sz val="9"/>
            <color indexed="81"/>
            <rFont val="Tahoma"/>
            <family val="2"/>
          </rPr>
          <t>Sean Tait :</t>
        </r>
        <r>
          <rPr>
            <sz val="9"/>
            <color indexed="81"/>
            <rFont val="Tahoma"/>
            <family val="2"/>
          </rPr>
          <t xml:space="preserve">
</t>
        </r>
        <r>
          <rPr>
            <sz val="9"/>
            <color indexed="81"/>
            <rFont val="Tahoma"/>
            <family val="2"/>
          </rPr>
          <t>Le prêt initial de la SCHL sera remboursé au moyen de la première avance de fonds et ne doit pas être compté parmi les sources de financement de l’ensemble.</t>
        </r>
      </text>
    </comment>
    <comment ref="E30" authorId="0" shapeId="0" xr:uid="{695D6739-5E4C-4A74-A860-9A4E573C36A4}">
      <text>
        <r>
          <rPr>
            <b/>
            <sz val="9"/>
            <color indexed="81"/>
            <rFont val="Tahoma"/>
            <family val="2"/>
          </rPr>
          <t>Sean Tait :</t>
        </r>
        <r>
          <rPr>
            <sz val="9"/>
            <color indexed="81"/>
            <rFont val="Tahoma"/>
            <family val="2"/>
          </rPr>
          <t xml:space="preserve">
</t>
        </r>
        <r>
          <rPr>
            <sz val="9"/>
            <color indexed="81"/>
            <rFont val="Tahoma"/>
            <family val="2"/>
          </rPr>
          <t>Le prêt initial de la SCHL sera remboursé au moyen de la première avance de fonds et ne doit pas être compté parmi les sources de financement de l’ensemble.</t>
        </r>
      </text>
    </comment>
  </commentList>
</comments>
</file>

<file path=xl/sharedStrings.xml><?xml version="1.0" encoding="utf-8"?>
<sst xmlns="http://schemas.openxmlformats.org/spreadsheetml/2006/main" count="681" uniqueCount="493">
  <si>
    <t>Fonds pour le logement abordable – sous-volet pour  la création rapide de logements (Construction)</t>
  </si>
  <si>
    <t>Type de fichier</t>
  </si>
  <si>
    <t>Construction</t>
  </si>
  <si>
    <t xml:space="preserve">Version </t>
  </si>
  <si>
    <r>
      <rPr>
        <b/>
        <u/>
        <sz val="11"/>
        <color theme="1"/>
        <rFont val="Aptos Narrow"/>
        <family val="2"/>
        <scheme val="minor"/>
      </rPr>
      <t>Avis juridique et mise en garde</t>
    </r>
    <r>
      <rPr>
        <sz val="11"/>
        <color theme="1"/>
        <rFont val="Aptos Narrow"/>
        <family val="2"/>
        <scheme val="minor"/>
      </rPr>
      <t xml:space="preserve"> – Le calculateur d’évaluation de la viabilité financière et la grille de notation sont présentés à des fins d’illustration et d’estimation générales seulement.</t>
    </r>
    <r>
      <rPr>
        <sz val="11"/>
        <color theme="1"/>
        <rFont val="Aptos Narrow"/>
        <family val="2"/>
        <scheme val="minor"/>
      </rPr>
      <t xml:space="preserve"> </t>
    </r>
    <r>
      <rPr>
        <sz val="11"/>
        <color theme="1"/>
        <rFont val="Aptos Narrow"/>
        <family val="2"/>
        <scheme val="minor"/>
      </rPr>
      <t>Les montants obtenus à l’aide de cet outil sont basés sur les données indiquées ainsi que sur les hypothèses et les estimations faites par celui-ci.</t>
    </r>
    <r>
      <rPr>
        <sz val="11"/>
        <color theme="1"/>
        <rFont val="Aptos Narrow"/>
        <family val="2"/>
        <scheme val="minor"/>
      </rPr>
      <t xml:space="preserve">  </t>
    </r>
    <r>
      <rPr>
        <sz val="11"/>
        <color theme="1"/>
        <rFont val="Aptos Narrow"/>
        <family val="2"/>
        <scheme val="minor"/>
      </rPr>
      <t>Ces projections ne sont pas garanties par la SCHL.</t>
    </r>
    <r>
      <rPr>
        <sz val="11"/>
        <color theme="1"/>
        <rFont val="Aptos Narrow"/>
        <family val="2"/>
        <scheme val="minor"/>
      </rPr>
      <t xml:space="preserve"> </t>
    </r>
    <r>
      <rPr>
        <sz val="11"/>
        <color theme="1"/>
        <rFont val="Aptos Narrow"/>
        <family val="2"/>
        <scheme val="minor"/>
      </rPr>
      <t>Elles ne visent pas à fournir des conseils d’ordre financier ou autre sur un ou des ensembles d’habitation en particulier, de sorte qu’elles ne doivent pas servir à cet effet.</t>
    </r>
    <r>
      <rPr>
        <sz val="11"/>
        <color theme="1"/>
        <rFont val="Aptos Narrow"/>
        <family val="2"/>
        <scheme val="minor"/>
      </rPr>
      <t xml:space="preserve">  </t>
    </r>
    <r>
      <rPr>
        <sz val="11"/>
        <color theme="1"/>
        <rFont val="Aptos Narrow"/>
        <family val="2"/>
        <scheme val="minor"/>
      </rPr>
      <t>Ni la SCHL, ni ses employés ou conseillers n’assument quelque responsabilité que ce soit quant à l’exactitude des projections figurant dans l’outil ou relativement à tout dommage qui découle de l’utilisation des informations liées à ces projections.</t>
    </r>
    <r>
      <rPr>
        <sz val="11"/>
        <color theme="1"/>
        <rFont val="Aptos Narrow"/>
        <family val="2"/>
        <scheme val="minor"/>
      </rPr>
      <t xml:space="preserve">   </t>
    </r>
    <r>
      <rPr>
        <sz val="11"/>
        <color theme="1"/>
        <rFont val="Aptos Narrow"/>
        <family val="2"/>
        <scheme val="minor"/>
      </rPr>
      <t>L’utilisation du présent outil d’évaluation et de ses résultats en lien avec un ensemble de logements n’oblige pas la SCHL à assurer le financement de l’ensemble ni à offrir des fonds pour sa réalisation dans le cadre de la présente initiative ou de toute autre initiative ou tout autre programme de la SCHL.</t>
    </r>
    <r>
      <rPr>
        <sz val="11"/>
        <color theme="1"/>
        <rFont val="Aptos Narrow"/>
        <family val="2"/>
        <scheme val="minor"/>
      </rPr>
      <t xml:space="preserve">  </t>
    </r>
    <r>
      <rPr>
        <sz val="11"/>
        <color theme="1"/>
        <rFont val="Aptos Narrow"/>
        <family val="2"/>
        <scheme val="minor"/>
      </rPr>
      <t>Nous vous encourageons à communiquer avec un spécialiste de la SCHL de votre région pour obtenir de l’aide concernant cet outil.</t>
    </r>
  </si>
  <si>
    <t>Le calculateur d’évaluation de la viabilité financière et la grille de notation sont protégés par le droit d’auteur et assujettis aux lois sur la protection de la propriété intellectuelle. Les utilisateurs sont autorisés à télécharger l’outil d’évaluation pour l’utiliser uniquement dans le cadre du Fonds pour le logement abordable (FLA) et ne sont pas autorisés à copier, reproduire, modifier ou distribuer cet outil sans avoir obtenu le consentement écrit de la SCHL.</t>
  </si>
  <si>
    <t>Conseils</t>
  </si>
  <si>
    <t>a</t>
  </si>
  <si>
    <t>Communiquez avec un spécialiste de la SCHL de votre région.</t>
  </si>
  <si>
    <t>Consultez le Feuillet d’information sur le programme et l’admissibilité au financement</t>
  </si>
  <si>
    <t>Suivez les instructions et les conseils utiles que nous vous fournissons pour vous aider à utiliser l’outil.</t>
  </si>
  <si>
    <t>Remplissez le plus exactement possible les champs surlignés en jaune dans le classeur.</t>
  </si>
  <si>
    <t>Fonds pour le logement abordable (FLA) – Calcul de la cote de priorisation – Construction</t>
  </si>
  <si>
    <t>Pondération</t>
  </si>
  <si>
    <t>Nombre maximal possible de points</t>
  </si>
  <si>
    <t>Réponse</t>
  </si>
  <si>
    <t>Cote</t>
  </si>
  <si>
    <t>Pourcentage de la cote maximale</t>
  </si>
  <si>
    <t>Abordabilité</t>
  </si>
  <si>
    <t xml:space="preserve">Quel est le pourcentage des logements dont le loyer est inférieur à 80 % du loyer médian du marché? </t>
  </si>
  <si>
    <t>¢</t>
  </si>
  <si>
    <t xml:space="preserve">5.     Le loyer de plus de 50 % des logements est inférieur à 80 % du loyer médian du marché. </t>
  </si>
  <si>
    <t xml:space="preserve">1.     Le loyer de 30 % des logements est inférieur à 80 % du loyer médian du marché. </t>
  </si>
  <si>
    <t xml:space="preserve">2.     Le loyer de 31 à 40 % des logements est inférieur à 80 % du loyer médian du marché. </t>
  </si>
  <si>
    <t xml:space="preserve">3.     Le loyer de 41 à 45 % des logements est inférieur à 80 % du loyer médian du marché. </t>
  </si>
  <si>
    <t xml:space="preserve">4.     Le loyer de 46 à 50 % des logements est inférieur à 80 % du loyer médian du marché. </t>
  </si>
  <si>
    <t>Quel est le loyer moyen des logements désignés comme étant abordables?</t>
  </si>
  <si>
    <t>5.      Le loyer des logements désignés abordables représente en moyenne moins de 50 % du loyer médian du marché.</t>
  </si>
  <si>
    <r>
      <rPr>
        <sz val="14"/>
        <color theme="1"/>
        <rFont val="Aptos Narrow"/>
        <family val="2"/>
        <scheme val="minor"/>
      </rPr>
      <t>1.</t>
    </r>
    <r>
      <rPr>
        <sz val="14"/>
        <color theme="1"/>
        <rFont val="Aptos Narrow"/>
        <family val="2"/>
        <scheme val="minor"/>
      </rPr>
      <t xml:space="preserve">      </t>
    </r>
    <r>
      <rPr>
        <sz val="14"/>
        <color theme="1"/>
        <rFont val="Aptos Narrow"/>
        <family val="2"/>
        <scheme val="minor"/>
      </rPr>
      <t xml:space="preserve">Le loyer des logements désignés abordables représente en moyenne </t>
    </r>
    <r>
      <rPr>
        <u/>
        <sz val="14"/>
        <color theme="1"/>
        <rFont val="Aptos Narrow"/>
        <family val="2"/>
        <scheme val="minor"/>
      </rPr>
      <t>moins</t>
    </r>
    <r>
      <rPr>
        <sz val="14"/>
        <color rgb="FF000000"/>
        <rFont val="Aptos Narrow"/>
        <family val="2"/>
        <scheme val="minor"/>
      </rPr>
      <t xml:space="preserve"> de 80 % du loyer médian du marché.</t>
    </r>
  </si>
  <si>
    <t>2.      Le loyer des logements désignés abordables représente en moyenne entre 70 et 79 % du loyer médian du marché.</t>
  </si>
  <si>
    <t>3.      Le loyer des logements désignés abordables représente en moyenne entre 60 et 69 % du loyer médian du marché.</t>
  </si>
  <si>
    <t>4.      Le loyer des logements désignés abordables représente en moyenne entre 50 et 59 % du loyer médian du marché.</t>
  </si>
  <si>
    <t>Accessibilité et efficacité énergétique</t>
  </si>
  <si>
    <t>Quel est le pourcentage des logements qui satisfont aux normes d’accessibilité définies dans les exigences de la Stratégie nationale sur le logement (SNL)?</t>
  </si>
  <si>
    <t>1. Aires communes sans obstacles et 20 % des logements respectent les normes d’accessibilité (y compris la certification « Or » de la Fondation Rick Hansen); OU conception universelle intégrale et 0 % des logements respectent les normes d’accessibilité</t>
  </si>
  <si>
    <t>2. Aires communes sans obstacles et entre 21 et 25 % des logements respectent les normes d’accessibilité (y compris la certification « Or » de la Fondation Rick Hansen); OU conception universelle intégrale et entre 1 et 10 % des logements respectent les normes d’accessibilité</t>
  </si>
  <si>
    <t>3. Aires communes sans obstacles et entre 26 et 30 % des logements respectent les normes d’accessibilité (y compris la certification « Or » de la Fondation Rick Hansen); OU conception universelle intégrale et entre 11 et 20 % des logements respectent les normes d’accessibilité</t>
  </si>
  <si>
    <t xml:space="preserve">Quel est le pourcentage de réduction de la consommation énergétique et des émissions de gaz à effet de serre de votre ensemble résidentiel?* </t>
  </si>
  <si>
    <t>4. Palier 4 du CNÉB de 2020 ou palier 5 du CNB de 2020</t>
  </si>
  <si>
    <t>* Pour les grands immeubles collectifs visés par la partie 3 du Code national du bâtiment (CNB), il faut se conformer au Code national de l’énergie pour les bâtiments (CNÉB) 2020, qui comporte 4 étapes. Pour les immeubles collectifs de faible hauteur visés par la partie 9 du CNB, il faut se conformer au CNB 2020, qui comporte 5 étapes.</t>
  </si>
  <si>
    <t>1. Palier 1 du CNÉB de 2020 ou paliers 1 et 2 du CNB de 2020 - L’ensemble résidentiel ne respectera pas les exigences en matière de consommation d’énergie et d’émissions de gaz à effet de serre</t>
  </si>
  <si>
    <t>2. Palier 2 du CNÉB de 2020 ou palier 3 du CNB de 2020</t>
  </si>
  <si>
    <t>3. Palier 3 du CNÉB de 2020 ou palier 4 du CNB de 2020</t>
  </si>
  <si>
    <t>Début de la construction</t>
  </si>
  <si>
    <t>Quand la construction de l’ensemble d’habitation commencera-t-elle?</t>
  </si>
  <si>
    <t>4.    La construction a déjà commencé ou commencera dans les 6 prochains mois.</t>
  </si>
  <si>
    <t>1.    La construction commencera dans plus de 18 mois.</t>
  </si>
  <si>
    <t>2.    La construction commencera dans 12 à 18 mois.</t>
  </si>
  <si>
    <t>3.    La construction commencera dans 6 à 12 mois.</t>
  </si>
  <si>
    <t>Les sources de financement sont-elles toutes confirmées?</t>
  </si>
  <si>
    <t>5. Entente signée pour toutes les sources de financement</t>
  </si>
  <si>
    <t>1. Toutes les sources ont été confirmées.</t>
  </si>
  <si>
    <t>2. Confirmation écrite pour moins de 50 % des sources de financement</t>
  </si>
  <si>
    <t>3. Confirmation écrite pour plus de 50 % des sources de financement</t>
  </si>
  <si>
    <t>4. Ententes signées pour plus de 50 % des sources de financement</t>
  </si>
  <si>
    <t>Partenariats</t>
  </si>
  <si>
    <t>Quel pourcentage des coûts ne sera pas couvert par le soutien financier reçu d'autres sources?</t>
  </si>
  <si>
    <t>4.  Entre 41 et 55 % des coûts de l’ensemble sont couverts par d’autres sources.</t>
  </si>
  <si>
    <t>1. Au plus 10 % des coûts de l’ensemble sont couverts par d’autres sources.</t>
  </si>
  <si>
    <t>2.  Entre 11 et 25 % des coûts de l’ensemble sont couverts par d’autres sources.</t>
  </si>
  <si>
    <t>3.  Entre 26 et 40 % des coûts de l’ensemble sont couverts par d’autres sources.</t>
  </si>
  <si>
    <t>5.  Entre 56 et 75 % des coûts de l’ensemble sont couverts par d’autres sources.</t>
  </si>
  <si>
    <t>6.  Plus de 75 % des coûts de l’ensemble sont couverts par d’autres sources.</t>
  </si>
  <si>
    <t>Orientation sur la collectivité et inclusion sociale</t>
  </si>
  <si>
    <t>L’ensemble est-il situé dans un rayon de 1 kilomètre d’une station de transport en commun ou d’un arrêt d’autobus?</t>
  </si>
  <si>
    <t>Oui</t>
  </si>
  <si>
    <t>Non</t>
  </si>
  <si>
    <t>L’ensemble est-il situé dans un rayon de 1,5 km d’une garderie?</t>
  </si>
  <si>
    <t>L’ensemble est-il situé dans un rayon de 1 kilomètre d’un centre communautaire?</t>
  </si>
  <si>
    <t>Quel est le pourcentage des logements de l’ensemble qui sont spécifiquement destinés à répondre aux besoins de groupes prioritaires ou de populations vulnérables aux termes de la SNL?</t>
  </si>
  <si>
    <t>5.  Plus de 50 % des logements sont destinés à répondre aux besoins de groupes prioritaires ou de populations vulnérables.</t>
  </si>
  <si>
    <t>1. Aucun logement n’est destiné à répondre aux besoins de groupes prioritaires ou de populations vulnérables.</t>
  </si>
  <si>
    <t>2.  De 1 à 20 % des logements sont destinés à répondre aux besoins de groupes prioritaires ou de populations vulnérables.</t>
  </si>
  <si>
    <t>4.  De 36 à 50 % des logements sont destinés à répondre aux besoins de groupes prioritaires ou de populations vulnérables.</t>
  </si>
  <si>
    <t>Y aura-t-il un soutien ou des services intégrés pour les locataires sur place?</t>
  </si>
  <si>
    <t>3.  Il y aura sur place du soutien et des services intégrés à temps plein pour les locataires.</t>
  </si>
  <si>
    <t>1.  Il n’y aura pas de soutien ou de services intégrés pour les locataires sur place.</t>
  </si>
  <si>
    <t>2.  Il y aura sur place du soutien et des services intégrés à temps partiel pour les locataires.</t>
  </si>
  <si>
    <t>Les projets d’ensembles résidentiels dans les régions rurales, nordiques et autochtones peuvent recevoir une cote en fonction de l’emplacement pour soutenir la compétitivité</t>
  </si>
  <si>
    <t>Communautés autochtones ou collectivités rurales, nordiques ou éloignées</t>
  </si>
  <si>
    <t>1.  L’ensemble n’est pas situé dans une communauté autochtone ou une collectivité rurale, nordique ou éloignée.</t>
  </si>
  <si>
    <t>2.  L’ensemble est situé dans une communauté autochtone ou une collectivité rurale, nordique ou éloignée.</t>
  </si>
  <si>
    <t xml:space="preserve">Les ensembles dirigés par des Autochtones recevront des points supplémentaires. </t>
  </si>
  <si>
    <t>1. L’ensemble n’est pas dirigé par des Autochtones.</t>
  </si>
  <si>
    <t>2. L’ensemble est dirigé par des Autochtones.</t>
  </si>
  <si>
    <t>Financement dans le cadre de l’Initiative de lutte contre l’itinérance hors refuge et les campements (ILRC)</t>
  </si>
  <si>
    <t>Le projet reçoit-il du financement dans le cadre de l’Initiative de lutte contre l’itinérance hors refuge et les campements (ILRC)?</t>
  </si>
  <si>
    <t>1. Oui</t>
  </si>
  <si>
    <t>2. Non</t>
  </si>
  <si>
    <t>Cote totale</t>
  </si>
  <si>
    <t>Cote maximale après normalisation et/ou ajout de points supplémentaires.</t>
  </si>
  <si>
    <t xml:space="preserve">Sélectionnez votre type de proposant
</t>
  </si>
  <si>
    <t>Prêt remboursable</t>
  </si>
  <si>
    <t>Prêt-subvention*</t>
  </si>
  <si>
    <t>Sélectionnez votre type d’organisation :</t>
  </si>
  <si>
    <t>Organismes privés (à but lucratif)</t>
  </si>
  <si>
    <t>Organisme sans but lucratif, coopérative d’habitation ou groupe ou gouvernement autochtone</t>
  </si>
  <si>
    <t>* Les prêts-subventions ne sont déterminés qu’après avoir déterminé le montant maximal du prêt remboursable que l’ensemble peut supporter.</t>
  </si>
  <si>
    <t>CONSEILS DE PRO</t>
  </si>
  <si>
    <t>Comprendre le financement du sous-volet pour la création rapide de logements</t>
  </si>
  <si>
    <t>a) Le sous-volet pour la création rapide de logements est axé sur les logements qui génèrent des revenus de location limités ou nuls et qui sont destinés aux personnes dont les besoins sont les plus criants.</t>
  </si>
  <si>
    <t>b) La SCHL fournira un financement pouvant atteindre 100 % des coûts admissibles pour couvrir les coûts de construction et d’aménagement des ensembles résidentiels, à moins que ceux-ci ne comprennent leurs propres terrains, leurs propres bâtiments ou leur propre fonds d’immobilisations.</t>
  </si>
  <si>
    <t>c) Les ensembles résidentiels peuvent recevoir une contribution pouvant atteindre 100 %, à moins qu’ils ne puissent obtenir un prêt remboursable.</t>
  </si>
  <si>
    <t>d) Si un proposant peut présenter une demande dans le cadre du sous-volet pour la création rapide de logements et rembourser une dette, la SCHL peut approuver la demande dans le sous-volet pour le logement communautaire OU avoir une composante de prêt remboursable dans le sous-volet pour la création rapide de logements.</t>
  </si>
  <si>
    <t xml:space="preserve">Remarque : Vous devez remplir uniquement les champs surlignés en JAUNE applicables. </t>
  </si>
  <si>
    <t>Abordabilité des loyers : Construction</t>
  </si>
  <si>
    <t xml:space="preserve">Fourchettes de loyers abordables en pourcentage du loyer médian du marché (LMM) </t>
  </si>
  <si>
    <t>Accès au Portail de l’information sur le marché de l’habitation (Portail IMH) de la SCHL</t>
  </si>
  <si>
    <t>Emplacement de l’ensemble</t>
  </si>
  <si>
    <t>Vous pouvez accéder au PIMH en cliquant sur ce lien</t>
  </si>
  <si>
    <t>Province</t>
  </si>
  <si>
    <t>Sélectionnez votre emplacement en choisissant les bonnes informations (pays, province ou territoire, ville et zone d’enquête).</t>
  </si>
  <si>
    <t>Ville</t>
  </si>
  <si>
    <t>Consignez cette information dans la section « Emplacement de l’ensemble ».</t>
  </si>
  <si>
    <t>Zone d’enquête</t>
  </si>
  <si>
    <t>Remarque : Si votre ensemble n’est pas situé dans un centre visé par l’enquête ou si vous ne pouvez trouver les données nécessaires, communiquez avec votre spécialiste de la SCHL.</t>
  </si>
  <si>
    <t>Au moins 70 %</t>
  </si>
  <si>
    <t>Au moins 60 %</t>
  </si>
  <si>
    <t>Au moins 50 %</t>
  </si>
  <si>
    <t>Inférieur</t>
  </si>
  <si>
    <t>Cliquez sur « Vue complète ». Dans les tableaux à gauche, sélectionnez « Marché locatif primaire », puis « Loyer médian ($) ».</t>
  </si>
  <si>
    <t>Assurez-vous de sélectionner le bon type de logement (« En rangée » ou « Appartements »).</t>
  </si>
  <si>
    <t>Limite inférieure</t>
  </si>
  <si>
    <t>Type de logement</t>
  </si>
  <si>
    <t>Commentaires</t>
  </si>
  <si>
    <t>Limite supérieure</t>
  </si>
  <si>
    <t>2) Remplissez les cellules jaunes. Entrez la superficie, le nombre de logements et le loyer prévu sur la ligne pertinente. Ne pas indiquer une moyenne.</t>
  </si>
  <si>
    <t>Studio – Logement du marché</t>
  </si>
  <si>
    <t>3) Pour les logements abordables, entrez le loyer médian du marché (LMM) affiché sur le Portail de l’information sur le marché de l’habitation. Veuillez noter que, pour qu’un logement soit considéré comme abordable pour le FLA, le loyer doit être inférieur à 80 % du LMM.</t>
  </si>
  <si>
    <t>Studio – Logement abordable</t>
  </si>
  <si>
    <t>4) Les tests 1 et 2 ci-dessous se rempliront automatiquement une fois que vous aurez entré les informations requises. Confirmez que votre ensemble respecte les exigences minimales du FLA en matière d’abordabilité (voir les tests 1 et 2 ci-dessous).</t>
  </si>
  <si>
    <t>Une chambre (plus salon) – Logement du marché</t>
  </si>
  <si>
    <t>Une chambre (plus salon) – Logement abordable</t>
  </si>
  <si>
    <t>TEST 1 – Nombre de logements abordables</t>
  </si>
  <si>
    <t>Deux chambres (plus salon) – Logement du marché</t>
  </si>
  <si>
    <t>Objectif :</t>
  </si>
  <si>
    <t>Deux chambres (plus salon) – Logement abordable</t>
  </si>
  <si>
    <t xml:space="preserve"> Confirmer le nombre de logements dont le loyer est inférieur à 80 % du LMM</t>
  </si>
  <si>
    <t>Trois chambres (plus salon) – Logement du marché</t>
  </si>
  <si>
    <t>Exigence minimale dans le cadre du FLA :</t>
  </si>
  <si>
    <t>Trois chambres (plus salon) – Logement abordable</t>
  </si>
  <si>
    <t xml:space="preserve"> Pour qu’un ensemble soit admissible au financement du FLA, le résultat doit être d’au moins 30 %.</t>
  </si>
  <si>
    <t>Quatre chambres (plus salon) – Logement du marché</t>
  </si>
  <si>
    <t>Résultats</t>
  </si>
  <si>
    <t>Quatre chambres (plus salon) – Logement abordable</t>
  </si>
  <si>
    <t>Nombre de logements dont le loyer est inférieur à 80 % du LMM</t>
  </si>
  <si>
    <t>Chambres individuelles – Sans revenu de location</t>
  </si>
  <si>
    <t>Pourcentage de logements dont le loyer est inférieur à 80 % du LMM</t>
  </si>
  <si>
    <t>Chambres individuelles – Avec revenu de location</t>
  </si>
  <si>
    <t>Maison d’hébergement – Lit – Sans revenu de location</t>
  </si>
  <si>
    <t>Maison d’hébergement – Lit – Avec revenu de location</t>
  </si>
  <si>
    <t>TEST 2 – Degré d’abordabilité</t>
  </si>
  <si>
    <t>Plus les logements abordables supplémentaires</t>
  </si>
  <si>
    <t>Confirmer le degré d’abordabilité moyen</t>
  </si>
  <si>
    <t>Pour que l’ensemble soit admissible au financement du FLA, le résultat doit être inférieur à 80 %.</t>
  </si>
  <si>
    <t>Loyer médian du marché (moyenne pondérée)</t>
  </si>
  <si>
    <t>Moyenne pondérée des loyers abordables dans le marché visé</t>
  </si>
  <si>
    <t>Niveau d’abordabilité moyen</t>
  </si>
  <si>
    <t>5) Confirmez que le pourcentage de logements dont le loyer est inférieur à 80 % du LMM et le degré d’abordabilité moyen indiqués ci-dessus concordent avec l’information contenue dans la grille de notation.</t>
  </si>
  <si>
    <t>Plus les logements du marché supplémentaires</t>
  </si>
  <si>
    <t>Abordabilité totale inférieure à 70 % du LMM</t>
  </si>
  <si>
    <t>Superficie totale des espaces résidentiels (pieds carrés)</t>
  </si>
  <si>
    <t>Nombre total de logements abordables</t>
  </si>
  <si>
    <t>Nombre total de logements résidentiels</t>
  </si>
  <si>
    <t xml:space="preserve">30 % des logements offerts à un loyer égal ou inférieur à 80 % du LMM </t>
  </si>
  <si>
    <t xml:space="preserve">De 31 à 40 % des logements offerts à un loyer inférieur à 80 % du LMM </t>
  </si>
  <si>
    <t xml:space="preserve">De 41 à 50 % des logements offerts à un loyer inférieur à 80 % du LMM </t>
  </si>
  <si>
    <t xml:space="preserve">De 51 à 55 % des logements offerts à un loyer inférieur à 80 % du LMM </t>
  </si>
  <si>
    <t xml:space="preserve">Plus de 55 % des logements offerts à un loyer inférieur à 80 % du LMM </t>
  </si>
  <si>
    <t>Budget de l’ensemble : Construction</t>
  </si>
  <si>
    <t>INSTRUCTIONS</t>
  </si>
  <si>
    <t>1) Entrez la superficie brute (en pieds carrés) des espaces résidentiels et non résidentiels de votre ensemble (si votre ensemble comporte des espaces non résidentiels, consultez votre spécialiste de la SCHL pour savoir ce qui est accepté comme espace résidentiel dans le cadre du FLA).</t>
  </si>
  <si>
    <t>Caractéristiques de l’ensemble</t>
  </si>
  <si>
    <t>Espace résidentiel
(A)</t>
  </si>
  <si>
    <t>Espace non résidentiel
(B)</t>
  </si>
  <si>
    <t>Total
(A + B)</t>
  </si>
  <si>
    <t>2) Le test 1 ci-dessous se remplira automatiquement une fois que vous aurez entré les informations requises. Confirmez que votre ensemble respecte les exigences du FLA en ce qui a trait aux espaces non résidentiels (voir le test 1 ci-dessous).</t>
  </si>
  <si>
    <t>Superficie brute totale approximative (pieds carrés)</t>
  </si>
  <si>
    <t>Proportion de la superficie totale</t>
  </si>
  <si>
    <t>Comment distinguer les espaces résidentiels des espaces non résidentiels</t>
  </si>
  <si>
    <t>Nombre d’espaces résidentiels</t>
  </si>
  <si>
    <t>Espaces résidentiels</t>
  </si>
  <si>
    <t>Espaces non résidentiels</t>
  </si>
  <si>
    <t>Corridors</t>
  </si>
  <si>
    <t>r</t>
  </si>
  <si>
    <t>Espace générant des revenus</t>
  </si>
  <si>
    <t>1. Budget de l’ensemble</t>
  </si>
  <si>
    <t>Coûts totaux de l’ensemble</t>
  </si>
  <si>
    <t>Par logement</t>
  </si>
  <si>
    <t>Coûts de l’ensemble calculés au prorata</t>
  </si>
  <si>
    <t>Ascenseurs</t>
  </si>
  <si>
    <t>Espace qui n’est pas réservé à l’usage EXCLUSIF de locataires</t>
  </si>
  <si>
    <t>Coût du terrain (doit être justifié)</t>
  </si>
  <si>
    <t>Salles mécaniques</t>
  </si>
  <si>
    <t>Espace ouvert à tous</t>
  </si>
  <si>
    <t>Coûts essentiels (justifiés par un budget de catégorie B)</t>
  </si>
  <si>
    <t>Salle de réception</t>
  </si>
  <si>
    <t>Local à bureaux</t>
  </si>
  <si>
    <t>Coûts accessoires</t>
  </si>
  <si>
    <t xml:space="preserve">Aires communes </t>
  </si>
  <si>
    <t>Garderie</t>
  </si>
  <si>
    <t>Coûts de financement</t>
  </si>
  <si>
    <t>Salle d’entraînement ou piscine</t>
  </si>
  <si>
    <t>TPS/TVH (déduction faite des remboursements, le cas échéant)</t>
  </si>
  <si>
    <t>Espace réservé à l’usage EXCLUSIF des locataires</t>
  </si>
  <si>
    <t>Fonds de prévoyance</t>
  </si>
  <si>
    <t>Autre (préciser)</t>
  </si>
  <si>
    <t>TEST 1</t>
  </si>
  <si>
    <t>Confirmez que votre ensemble respecte les exigences du FLA en ce qui a trait aux espaces non résidentiels</t>
  </si>
  <si>
    <t>Budget total (utilisations) (C)</t>
  </si>
  <si>
    <t>Seuls les ensembles dont l’espace non résidentiel représente moins de 30 % de la superficie brute et moins de 30 % du coût de l’ensemble seront considérés par le FLA.</t>
  </si>
  <si>
    <t>2. Sources de financement (autres que le FLA)</t>
  </si>
  <si>
    <t>Total des sources de financement</t>
  </si>
  <si>
    <t xml:space="preserve">Autre financement par emprunt </t>
  </si>
  <si>
    <t xml:space="preserve">                      Autres subventions ou contributions </t>
  </si>
  <si>
    <t>Mise de fonds en terrain (ne peut excéder le coût du terrain)</t>
  </si>
  <si>
    <t>3) Entrez le budget de l’ensemble, y compris les coûts essentiels et accessoires.</t>
  </si>
  <si>
    <t>Mise de fonds en argent du propriétaire</t>
  </si>
  <si>
    <t>Orientation générale sur l’admissibilité des coûts</t>
  </si>
  <si>
    <t>Coûts admissibles</t>
  </si>
  <si>
    <t>Coûts non admissibles</t>
  </si>
  <si>
    <t>Matériaux de construction et main-d’œuvre</t>
  </si>
  <si>
    <t>Amendes et pénalités</t>
  </si>
  <si>
    <t>Honoraires de consultation</t>
  </si>
  <si>
    <t>Pertes liées à d’autres ensembles ou investissements</t>
  </si>
  <si>
    <t>Financement initial de la SCHL (contribution SEULEMENT)</t>
  </si>
  <si>
    <t>Honoraires d’architecte</t>
  </si>
  <si>
    <t>Mobilier (assouplissements possibles pour les maisons d’hébergement et les logements de transition, déterminés au cas par cas)</t>
  </si>
  <si>
    <t>Rapports d’expertise exigés</t>
  </si>
  <si>
    <t>Total des autres sources (D)</t>
  </si>
  <si>
    <t>Assurance et cautionnement</t>
  </si>
  <si>
    <t>Permis</t>
  </si>
  <si>
    <t>Financement nécessaire (C - D - E)</t>
  </si>
  <si>
    <t>4) Entrez le montant des financements confirmés (autres sources que le FLA).</t>
  </si>
  <si>
    <t>5) Lisez les informations sur les divers calculs liés au financement (financement admissible, requis et recommandé) – À noter que le financement recommandé ne sera pas calculé avant que vous ayez rempli tout le classeur. Vous devez remplir les deux onglets « Pro forma », puis revenir au présent onglet pour voir le financement recommandé.</t>
  </si>
  <si>
    <t>Offre de financement</t>
  </si>
  <si>
    <t>Rapport prêt-coût</t>
  </si>
  <si>
    <t>Autres commentaires :</t>
  </si>
  <si>
    <t>Contribution</t>
  </si>
  <si>
    <t>Financement total de la SCHL</t>
  </si>
  <si>
    <t>Comprendre le financement du FLA (cliquez ici pour en savoir plus sur l’admissibilité au financement du FLA)</t>
  </si>
  <si>
    <t>Financement admissible</t>
  </si>
  <si>
    <t xml:space="preserve"> Financement maximal auquel l’ensemble est admissible conformément à la fiche d’information du FLA</t>
  </si>
  <si>
    <t>***À titre d’information seulement : Financement potentiel dans le cadre du sous-volet pour le logement communautaire***</t>
  </si>
  <si>
    <t>Financement requis</t>
  </si>
  <si>
    <t>Financement du FLA requis pour couvrir les dépenses du budget de l’ensemble.</t>
  </si>
  <si>
    <t>Financement potentiel offert</t>
  </si>
  <si>
    <t>Financement recommandé</t>
  </si>
  <si>
    <t>Montant recommandé après une analyse préliminaire, qui tient compte du financement admissible, du financement requis et d’autres contraintes diverses.</t>
  </si>
  <si>
    <t>Prêt-subvention</t>
  </si>
  <si>
    <t>(Par exemple, un prêt remboursable peut être plafonné pour que les exigences du FLA en ce qui a trait au CCD soient respectées.)</t>
  </si>
  <si>
    <t>À retenir</t>
  </si>
  <si>
    <t>Écart de financement, le cas échéant</t>
  </si>
  <si>
    <t>Si le financement recommandé est inférieur au financement requis, vous devrez trouver d’autres sources (sans dette) pour combler l’écart de financement.</t>
  </si>
  <si>
    <t>Précisions sur le CCD</t>
  </si>
  <si>
    <t>CCD calculé selon le financement requis/demandé</t>
  </si>
  <si>
    <t>Exigences minimales en matière de CCD</t>
  </si>
  <si>
    <t>Type de financement : Prêt remboursable</t>
  </si>
  <si>
    <r>
      <rPr>
        <sz val="14"/>
        <color theme="1"/>
        <rFont val="Aptos Narrow"/>
        <family val="2"/>
        <scheme val="minor"/>
      </rPr>
      <t>Portion résidentielle :</t>
    </r>
    <r>
      <rPr>
        <sz val="14"/>
        <color theme="1"/>
        <rFont val="Aptos Narrow"/>
        <family val="2"/>
        <scheme val="minor"/>
      </rPr>
      <t xml:space="preserve"> </t>
    </r>
    <r>
      <rPr>
        <sz val="14"/>
        <color theme="1"/>
        <rFont val="Aptos Narrow"/>
        <family val="2"/>
        <scheme val="minor"/>
      </rPr>
      <t xml:space="preserve">CCD égal ou supérieur à 1,0 </t>
    </r>
    <r>
      <rPr>
        <b/>
        <i/>
        <sz val="14"/>
        <color theme="1"/>
        <rFont val="Aptos Narrow"/>
        <family val="2"/>
        <scheme val="minor"/>
      </rPr>
      <t>REMARQUE :</t>
    </r>
    <r>
      <rPr>
        <i/>
        <sz val="14"/>
        <color theme="1"/>
        <rFont val="Aptos Narrow"/>
        <family val="2"/>
        <scheme val="minor"/>
      </rPr>
      <t xml:space="preserve"> </t>
    </r>
    <r>
      <rPr>
        <i/>
        <sz val="14"/>
        <color theme="1"/>
        <rFont val="Aptos Narrow"/>
        <family val="2"/>
        <scheme val="minor"/>
      </rPr>
      <t>Le CCD pour la portion résidentielle peut être inférieur à 1,0 si le CCD global est supérieur ou égal à 1,0.</t>
    </r>
  </si>
  <si>
    <t>CCD global de l’ensemble</t>
  </si>
  <si>
    <t>Portion non résidentielle : CCD égal ou supérieur à 1,4</t>
  </si>
  <si>
    <t xml:space="preserve">Remarque : Le CCD réel peut être supérieur au CCD minimal, dans les cas où le prêt remboursable est limité par le RPC et/ou où il existe des écarts de financement inférieurs à ce que l’ensemble peut supporter en matière de dette remboursable. </t>
  </si>
  <si>
    <t>Pour l’ensemble résidentiel au complet : CCD égal ou supérieur à 1,0</t>
  </si>
  <si>
    <t>Remarque : Dans tous les cas, le CCD pour les espaces non résidentiels indiquera 1,4, sauf si le RPC pour les espaces non résidentiels est limité à 75 % du RPC des coûts non résidentiels.</t>
  </si>
  <si>
    <t>Type de financement : Prêt-subvention (avec autres dettes liées à l’ensemble)</t>
  </si>
  <si>
    <t>Ne remplissez pas la cellule E43 si le CCD sélectionné est 1,0.</t>
  </si>
  <si>
    <t>Mise de fonds ou co-financement supplémentaire du proposant</t>
  </si>
  <si>
    <t>La contribution de la SCHL ne permet pas de combler l’écart de financement – consultez votre spécialiste de la SCHL.</t>
  </si>
  <si>
    <t>Grâce au financement supplémentaire proposé d’une autre source que la SCHL, l’écart de financement est comblé.</t>
  </si>
  <si>
    <t>Le CCD pour la portion résidentielle peut être inférieur à 1,0 si le CCD global est supérieur ou égal à 1,0.</t>
  </si>
  <si>
    <t>Vous avez indiqué des espaces non résidentiels, mais vous n’avez pas rempli l’onglet Pro forma – Non résidentiel. Consultez votre spécialiste de la SCHL.</t>
  </si>
  <si>
    <t>Vous avez un CCD global minimal supérieur à 1,0. Si un écart de financement découle de cette situation, un financement supplémentaire ne provenant pas de la SCHL doit être ajouté pour combler l’écart dans la cellule E43.</t>
  </si>
  <si>
    <t>S. O. – Aucun espace non résidentiel</t>
  </si>
  <si>
    <t>INSATISFAISANT</t>
  </si>
  <si>
    <t>SATISFAISANT</t>
  </si>
  <si>
    <t>Pro forma – Résidentiel : Construction</t>
  </si>
  <si>
    <t>1) N’oubliez pas : vous devez remplir uniquement les cellules jaunes. Le contenu des cellules grises est automatiquement calculé ou reporté d’un autre onglet.</t>
  </si>
  <si>
    <t xml:space="preserve">Pourcentage de la superficie de l’ensemble correspondant à la portion résidentielle </t>
  </si>
  <si>
    <t>2) À la section 2, entrez le taux d’inoccupation indiqué sur le Portail IMH.</t>
  </si>
  <si>
    <t>Nombre de logements résidentiels</t>
  </si>
  <si>
    <t>Composante résidentielle en %</t>
  </si>
  <si>
    <t xml:space="preserve">Commentaires </t>
  </si>
  <si>
    <t>Cliquez sur « Vue complète ». Dans les menus à gauche, sélectionnez « Marché locatif primaire », puis « Taux d’inoccupation (%) ».</t>
  </si>
  <si>
    <t>3) Aux sections 3 et 4, indiquez le montant des revenus supplémentaires (stationnement, espaces d’entreposage, buanderie, etc.) et les subventions annuelles d’exploitation.</t>
  </si>
  <si>
    <t>4) À la section 5, fournissez une estimation des charges opérationnelles de l’ensemble.</t>
  </si>
  <si>
    <t>5) À la section 6, fournissez les précisions demandées sur la dette de l’ensemble.</t>
  </si>
  <si>
    <t>Budget total (utilisations)</t>
  </si>
  <si>
    <t>Financement admissible maximal du FLA selon le type de proposant</t>
  </si>
  <si>
    <t>2. Revenu locatif</t>
  </si>
  <si>
    <t>Par année</t>
  </si>
  <si>
    <t>Commentaires (le cas échéant)</t>
  </si>
  <si>
    <t>Revenu brut potentiel (revenu locatif total)</t>
  </si>
  <si>
    <t>Taux d’inoccupation (consultez le Portail de l’information sur le marché de l’habitation)</t>
  </si>
  <si>
    <t>Moins : Taux d’inoccupation/créances irrécouvrables</t>
  </si>
  <si>
    <t>3. Revenus accessoires</t>
  </si>
  <si>
    <t>Nbre de logements</t>
  </si>
  <si>
    <t>Loyer</t>
  </si>
  <si>
    <t>Stationnement (par mois)</t>
  </si>
  <si>
    <t>Espaces d’entreposage (par mois)</t>
  </si>
  <si>
    <t>Buanderie (par année)</t>
  </si>
  <si>
    <t>Total</t>
  </si>
  <si>
    <t>Inoccupations et créances irrécouvrables (%)</t>
  </si>
  <si>
    <t>Moins : Inoccupations et mauvaises créances</t>
  </si>
  <si>
    <t>4. Autres revenus (lettre ou entente écrite à l’appui)</t>
  </si>
  <si>
    <t>Financement d’exploitation (municipal, provincial/territorial, fédéral)</t>
  </si>
  <si>
    <t>Total des autres revenus</t>
  </si>
  <si>
    <t>5. Charges opérationnelles</t>
  </si>
  <si>
    <t>Par logement/année</t>
  </si>
  <si>
    <t>Impôt foncier</t>
  </si>
  <si>
    <t>Assurance</t>
  </si>
  <si>
    <t>Chauffage</t>
  </si>
  <si>
    <t>Électricité</t>
  </si>
  <si>
    <t>Eau</t>
  </si>
  <si>
    <t>Total pour les services publics</t>
  </si>
  <si>
    <t>Entretien et réparations</t>
  </si>
  <si>
    <t>Salaire – Concierge</t>
  </si>
  <si>
    <t>Réserve de remplacement (obligatoire)</t>
  </si>
  <si>
    <t>Total des charges opérationnelles</t>
  </si>
  <si>
    <t>Ratio des charges opérationnelles</t>
  </si>
  <si>
    <t>6. Dette et viabilité financière de l’ensemble</t>
  </si>
  <si>
    <t xml:space="preserve">Section A : dette du FLA </t>
  </si>
  <si>
    <t>Prêt remboursable possible – Composante résidentielle</t>
  </si>
  <si>
    <t>Taux de qualification de la SCHL (pour en savoir plus sur les taux d’emprunt, communiquez avec votre spécialiste de la SCHL)</t>
  </si>
  <si>
    <r>
      <rPr>
        <sz val="11"/>
        <color theme="1"/>
        <rFont val="Aptos Narrow"/>
        <family val="2"/>
        <scheme val="minor"/>
      </rPr>
      <t xml:space="preserve">Les demandeurs du sous-volet pour la création rapide de logements </t>
    </r>
    <r>
      <rPr>
        <b/>
        <sz val="11"/>
        <color theme="1"/>
        <rFont val="Aptos Narrow"/>
        <family val="2"/>
        <scheme val="minor"/>
      </rPr>
      <t>doivent</t>
    </r>
    <r>
      <rPr>
        <sz val="11"/>
        <color theme="1"/>
        <rFont val="Aptos Narrow"/>
        <family val="2"/>
        <scheme val="minor"/>
      </rPr>
      <t xml:space="preserve"> entrer un taux admissible de la SCHL.</t>
    </r>
  </si>
  <si>
    <t>Amortissement du prêt (années) | Remarque : On s’attend généralement à ce que les proposants choisissent une période d’amortissement de 50 ans.</t>
  </si>
  <si>
    <r>
      <rPr>
        <sz val="11"/>
        <color theme="1"/>
        <rFont val="Aptos Narrow"/>
        <family val="2"/>
        <scheme val="minor"/>
      </rPr>
      <t xml:space="preserve">Les demandeurs du sous-volet pour la création rapide de logements </t>
    </r>
    <r>
      <rPr>
        <b/>
        <sz val="11"/>
        <color theme="1"/>
        <rFont val="Aptos Narrow"/>
        <family val="2"/>
        <scheme val="minor"/>
      </rPr>
      <t>doivent</t>
    </r>
    <r>
      <rPr>
        <sz val="11"/>
        <color theme="1"/>
        <rFont val="Aptos Narrow"/>
        <family val="2"/>
        <scheme val="minor"/>
      </rPr>
      <t xml:space="preserve"> entrer une période d’amortissement du prêt.</t>
    </r>
  </si>
  <si>
    <t xml:space="preserve">Versement mensuel sur les prêts hypothécaires du FLA (capital et intérêts) </t>
  </si>
  <si>
    <t>Versement annuel sur les prêts hypothécaires du FLA (capital et intérêts)</t>
  </si>
  <si>
    <t>Section B : Autre dette de l’ensemble (à remplir seulement si votre ensemble a d’autres dettes non liées au FLA)</t>
  </si>
  <si>
    <t>Charges hypothécaires annuelles liées aux autres dettes (capital et intérêts)</t>
  </si>
  <si>
    <t>Capital dû</t>
  </si>
  <si>
    <t>Période d’amortissement (années)</t>
  </si>
  <si>
    <t>Années restantes</t>
  </si>
  <si>
    <t>Taux d’intérêt</t>
  </si>
  <si>
    <t>7. Résultats</t>
  </si>
  <si>
    <t xml:space="preserve">Prêt remboursable possible – composante résidentielle (comme indiqué ci-dessus) </t>
  </si>
  <si>
    <t>Mensualités hypothécaires annuelles (capital et intérêts annuels des sections A et B combinées)</t>
  </si>
  <si>
    <t>Coefficient de couverture de la dette (CCD) – Prêt remboursable recommandé - Composante résidentielle (autres paiements de la dette compris)</t>
  </si>
  <si>
    <t>Rapport prêt-coût (RPC) – Portion résidentielle</t>
  </si>
  <si>
    <t>Pro forma – Non résidentiel : Construction</t>
  </si>
  <si>
    <t xml:space="preserve">Pourcentage de la superficie de l’ensemble correspondant à la portion non résidentielle </t>
  </si>
  <si>
    <t>2) À la section 2, entrez la superficie, le nombre de logements et le loyer mensuel de chaque espace non résidentiel ou commercial.</t>
  </si>
  <si>
    <t>3) À la section 3, entrez les charges opérationnelles prévues pour les unités non résidentielles.</t>
  </si>
  <si>
    <t>1. Budget de l’ensemble – Portion non résidentielle</t>
  </si>
  <si>
    <t>Décrivez comment l’espace sera utilisé.</t>
  </si>
  <si>
    <t>Indiquez si vous avez un bail en vigueur.</t>
  </si>
  <si>
    <t>Montant maximal possible du prêt remboursable avec un RPC de 75 % pour la composante non résidentielle</t>
  </si>
  <si>
    <t>2. Non résidentiel/commercial</t>
  </si>
  <si>
    <t>Superficie (pieds carrés)</t>
  </si>
  <si>
    <t>Loyer mensuel</t>
  </si>
  <si>
    <t xml:space="preserve">Par année </t>
  </si>
  <si>
    <t>Vente au détail ou bureaux 1</t>
  </si>
  <si>
    <t>Vente au détail ou bureaux 2</t>
  </si>
  <si>
    <t>Vente au détail ou bureaux 3</t>
  </si>
  <si>
    <t>Vente au détail ou bureaux 4</t>
  </si>
  <si>
    <t>Vente au détail ou bureaux 5</t>
  </si>
  <si>
    <t>Vente au détail ou bureaux 6</t>
  </si>
  <si>
    <t>Ajouter : Recouvrements</t>
  </si>
  <si>
    <t>Taux d’inoccupation/créances irrécouvrables</t>
  </si>
  <si>
    <t>3. Charges opérationnelles</t>
  </si>
  <si>
    <t xml:space="preserve">   Chauffage</t>
  </si>
  <si>
    <t xml:space="preserve">   Électricité</t>
  </si>
  <si>
    <t xml:space="preserve">   Eau</t>
  </si>
  <si>
    <t>4. Dette et viabilité financière de l’ensemble</t>
  </si>
  <si>
    <t>Taux de qualification SCHL</t>
  </si>
  <si>
    <t>Amortissement du prêt (années)</t>
  </si>
  <si>
    <t>Versements hypothécaires mensuels (capital et intérêts)</t>
  </si>
  <si>
    <t>Versements hypothécaires annuels (capital et intérêts)</t>
  </si>
  <si>
    <t xml:space="preserve">Coefficient de couverture de la dette (CCD) </t>
  </si>
  <si>
    <t>Test : Le montant maximal possible du prêt avec un RPC de 75 % pour la composante non résidentielle peut-il être justifié? (CDD supérieur ou égal à 1,40)</t>
  </si>
  <si>
    <t>Prêt maximal pouvant être soutenu au CCD minimal (CCD égal ou supérieur à 1,40)</t>
  </si>
  <si>
    <t>CCD minimal</t>
  </si>
  <si>
    <t>5. Résultats</t>
  </si>
  <si>
    <t>Prêt remboursable possible – composante non résidentielle (bailleur du prêt maximal avec un RPC de 75 % ou prêt maximal avec un CCD de 1,40)</t>
  </si>
  <si>
    <t>CCD (prêt remboursable pour espace non résidentiel seulement)</t>
  </si>
  <si>
    <t>Rapport prêt-coût (RPC) – Portion non résidentielle</t>
  </si>
  <si>
    <t>Calendrier des versements : Construction</t>
  </si>
  <si>
    <t>Type de financement</t>
  </si>
  <si>
    <t>Durée de la construction</t>
  </si>
  <si>
    <t>Prêt remboursable du FLA</t>
  </si>
  <si>
    <t>Date prévue de début de la construction (MM/AAAA)</t>
  </si>
  <si>
    <t>Quand prévoyez-vous avoir besoin de fonds du FLA (MM/AAAA)?</t>
  </si>
  <si>
    <t>Date prévue d’achèvement de la construction (MM/AAAA)</t>
  </si>
  <si>
    <t>PRÊT REMBOURSABLE</t>
  </si>
  <si>
    <t>PRÊT-SUBVENTION / CONTRIBUTION</t>
  </si>
  <si>
    <t>1) Indiquez la date de début et d’achèvement de la construction et celle à laquelle vous prévoyez avoir besoin des fonds du FLA.</t>
  </si>
  <si>
    <t>Année</t>
  </si>
  <si>
    <t>Date du versement</t>
  </si>
  <si>
    <t>Montant du versement</t>
  </si>
  <si>
    <t>Solde disponible du prêt remboursable</t>
  </si>
  <si>
    <t>Solde disponible du prêt-subvention</t>
  </si>
  <si>
    <t>2) Indiquez la date et le montant prévus des versements du prêt remboursable et du prêt-subvention.</t>
  </si>
  <si>
    <t xml:space="preserve">Réfléchissez aux dates où vous prévoyez entamer et terminer la construction. </t>
  </si>
  <si>
    <t>Réfléchissez au moment où vous pensez avoir besoin des fonds du FLA. Si possible, prévoyez des liquidités que vous pourriez utiliser avant de puiser dans les fonds du FLA.</t>
  </si>
  <si>
    <t>N’oubliez pas : les fonds du FLA sont versés selon les coûts engagés.</t>
  </si>
  <si>
    <t>Il s’agit de l’estimation mensuelle ou annuelle la plus précise possible. Nous nous attendons à ce que les chiffres changent au fur et à mesure que l’ensemble progressera.</t>
  </si>
  <si>
    <t>Commentaires :</t>
  </si>
  <si>
    <t>Sans objet</t>
  </si>
  <si>
    <t>Type d’entité</t>
  </si>
  <si>
    <t>Indemnité maximale en pourcentage du total des coûts d’immobilisations</t>
  </si>
  <si>
    <t>Prêt-subvention (ou contribution)</t>
  </si>
  <si>
    <t>Coopérative d’habitation, organisme sans but lucratif, organisation ou gouvernement autochtone</t>
  </si>
  <si>
    <t>Gouvernements provinciaux et territoriaux, administrations municipales</t>
  </si>
  <si>
    <t>Calcul maximal du prêt remboursable</t>
  </si>
  <si>
    <t>Paramètres du prêt remboursable</t>
  </si>
  <si>
    <t>Prêt potentiel maximal (écart de financement)</t>
  </si>
  <si>
    <t>Prêt potentiel maximal (RPC pour le type de proposant)</t>
  </si>
  <si>
    <t>Prêt potentiel maximal au CCD minimal selon l’onglet « Budget de l’ensemble » (en tenant compte de la dette autre que celle du FLA)</t>
  </si>
  <si>
    <t>Minimum des options ci-dessus</t>
  </si>
  <si>
    <t>Prêt pour des espaces non résidentiels</t>
  </si>
  <si>
    <t>CCD min. à 1,4 sur le revenu d’exploitation net pour des espaces non résidentiels</t>
  </si>
  <si>
    <t>Limité à un RPC à 75 % (coût affecté aux espaces non résidentiels)</t>
  </si>
  <si>
    <t>Prêt offert pour des espaces non résidentiels</t>
  </si>
  <si>
    <t>Prêt pour des logements</t>
  </si>
  <si>
    <t xml:space="preserve">Prêt maximal pour des logements (déduction faite du prêt offert pour des espaces non résidentiels) </t>
  </si>
  <si>
    <t>Prêt remboursable maximal possible (combiné)</t>
  </si>
  <si>
    <t xml:space="preserve">Taux </t>
  </si>
  <si>
    <t>Conversion au taux mensuel</t>
  </si>
  <si>
    <t xml:space="preserve">Taux semestriel </t>
  </si>
  <si>
    <t>CCD</t>
  </si>
  <si>
    <t>Prêt maximal (protection du CCD minimal imposé)</t>
  </si>
  <si>
    <t>Prêt maximal (pourcentage du RPC ou écart)</t>
  </si>
  <si>
    <t>Financement nécessaire</t>
  </si>
  <si>
    <t>Prêt remboursable offert</t>
  </si>
  <si>
    <t>Financement nécessaire OU RPC maximal, moins le prêt remboursable offert</t>
  </si>
  <si>
    <t>Prêt-subvention maximal (coût x allocation-subvention selon le type de proposant)</t>
  </si>
  <si>
    <t>Prêt-subvention offert</t>
  </si>
  <si>
    <t>Prêt-subvention offert par logement</t>
  </si>
  <si>
    <t xml:space="preserve">Test </t>
  </si>
  <si>
    <t>214 + 50 + x</t>
  </si>
  <si>
    <t xml:space="preserve">x </t>
  </si>
  <si>
    <t>E12</t>
  </si>
  <si>
    <t>I106</t>
  </si>
  <si>
    <t>B49</t>
  </si>
  <si>
    <t>B50</t>
  </si>
  <si>
    <t>F49</t>
  </si>
  <si>
    <t>F50</t>
  </si>
  <si>
    <t>F53</t>
  </si>
  <si>
    <t>F54</t>
  </si>
  <si>
    <t>F55</t>
  </si>
  <si>
    <t>N22</t>
  </si>
  <si>
    <r>
      <t xml:space="preserve">Résultats du financement du sous-volet pour la création rapide de logements | </t>
    </r>
    <r>
      <rPr>
        <b/>
        <u val="singleAccounting"/>
        <sz val="18"/>
        <color theme="1"/>
        <rFont val="Aptos Narrow"/>
        <family val="2"/>
        <scheme val="minor"/>
      </rPr>
      <t>Vous devez remplir les onglets « Pro forma – Résidentiel » et « Pro forma – Non résidentiel » (le cas échéant) avant de consulter cette section.</t>
    </r>
  </si>
  <si>
    <t>Capital</t>
  </si>
  <si>
    <t>Prêt maximal pour des logements</t>
  </si>
  <si>
    <t>Paiement mensuel</t>
  </si>
  <si>
    <t>Paiement mensuel x 12</t>
  </si>
  <si>
    <t xml:space="preserve">CCD min. </t>
  </si>
  <si>
    <t xml:space="preserve">Revenu d’exploitation net pour des logements </t>
  </si>
  <si>
    <t xml:space="preserve">Revenu d’exploitation net pour des espaces non résidentiels </t>
  </si>
  <si>
    <t xml:space="preserve">Capital et intérêts pour des logements (SCHL) </t>
  </si>
  <si>
    <t xml:space="preserve">Capital et intérêts (autres bailleurs de fonds/dette) </t>
  </si>
  <si>
    <t xml:space="preserve">Capital et intérêts pour des espaces non résidentiels </t>
  </si>
  <si>
    <t xml:space="preserve">Données inconnues </t>
  </si>
  <si>
    <t xml:space="preserve">Vérification du CCD </t>
  </si>
  <si>
    <t xml:space="preserve">MAX pour des logements (capital et intérêts) SCHL - annuel </t>
  </si>
  <si>
    <t xml:space="preserve">MAX pour des logements (capital et intérêts) SCHL - mensuel </t>
  </si>
  <si>
    <t xml:space="preserve">LOGIQUE </t>
  </si>
  <si>
    <t>625 000 $ + 300 000 $</t>
  </si>
  <si>
    <t>ÉGAL :</t>
  </si>
  <si>
    <t>214 + 50 + X</t>
  </si>
  <si>
    <t>1,10 (214 + 50 + X)</t>
  </si>
  <si>
    <t>625 + 300</t>
  </si>
  <si>
    <t>1,10(214) + 1,10(50)+1,10 x</t>
  </si>
  <si>
    <t>(625 + 300)/1,10</t>
  </si>
  <si>
    <t>(625 + 300/1,10) - 214 - 50</t>
  </si>
  <si>
    <t>Capital + intérêts/(Intérêt x [1 + intérêts] N/[1+r] N-1</t>
  </si>
  <si>
    <t>4.  Aires communes sans obstacles et au moins 31 % des logements respectent les normes d’accessibilité (y compris la certification « Or » de la Fondation Rick Hansen); OU conception universelle intégrale et au moins 21 % des logements respectent les normes d’accessibilité</t>
  </si>
  <si>
    <t xml:space="preserve">Résultats sociaux – Partenariats, Orientation sur la collectivité, Inclusion sociale </t>
  </si>
  <si>
    <t xml:space="preserve">e) La SCHL ne couvre pas les coûts d’exploitation et d’entretien continus de ces logements ou ensembles résidentiels.  </t>
  </si>
  <si>
    <t>Nombre de logements</t>
  </si>
  <si>
    <t>Loyer mensuel du marché (revenu brut potentiel)</t>
  </si>
  <si>
    <t>Loyer mensuel des logements abordables (revenu brut potentiel)</t>
  </si>
  <si>
    <t>Loyer mensuel médian du marché (LMM)</t>
  </si>
  <si>
    <t xml:space="preserve">Loyer abordable en % du LMM </t>
  </si>
  <si>
    <t>Loyer mensuel global (revenu brut potentiel)</t>
  </si>
  <si>
    <t>Loyer annuel global (revenu brut potentiel)</t>
  </si>
  <si>
    <r>
      <t>Superficie (pi</t>
    </r>
    <r>
      <rPr>
        <b/>
        <u val="singleAccounting"/>
        <vertAlign val="superscript"/>
        <sz val="12"/>
        <color theme="1"/>
        <rFont val="Aptos Narrow"/>
        <family val="2"/>
        <scheme val="minor"/>
      </rPr>
      <t>2</t>
    </r>
    <r>
      <rPr>
        <b/>
        <u val="singleAccounting"/>
        <sz val="12"/>
        <color theme="1"/>
        <rFont val="Aptos Narrow"/>
        <family val="2"/>
        <scheme val="minor"/>
      </rPr>
      <t>) des logements</t>
    </r>
  </si>
  <si>
    <t>Revenu locatif brut effectif tiré de la portion résidentielle</t>
  </si>
  <si>
    <t>Revenus accessoires bruts effectifs</t>
  </si>
  <si>
    <t>Revenu brut effectif total</t>
  </si>
  <si>
    <t>Revenu net d’exploitation (RNE)</t>
  </si>
  <si>
    <t>Revenu brut effectif</t>
  </si>
  <si>
    <t>Honoraires de gestion (en pourcentage du revenu brut effectif)</t>
  </si>
  <si>
    <t>Charges générales et administratives (en pourcentage du revenu brut effectif)</t>
  </si>
  <si>
    <t>Honoraires de gestion (en pourcentage du revenu brut effectif total)</t>
  </si>
  <si>
    <t>Charges générales et administratives (en pourcentage du revenu brut effectif total)</t>
  </si>
  <si>
    <t>Revenu net d’exploitation</t>
  </si>
  <si>
    <t>Prêt-subvention/Contribution du FLA</t>
  </si>
  <si>
    <t>Remarque : le prêt à remboursement conditionnel est calculé sur la base de la moins élevée des deux valeurs suivantes : l'allocation pour type promoteur ou le prêt à remboursement conditionnel nécessaire pour combler le déficit de financement avec un ratio de 1,0.</t>
  </si>
  <si>
    <t>Financement total de la SCHL par rapport au coût (en %)</t>
  </si>
  <si>
    <t>Cahier d’évaluation de projet (XLS): Calculateur d’évaluation de la viabilité financière et grille de notation</t>
  </si>
  <si>
    <t>1.      Le loyer des logements désignés abordables représente en moyenne moins de 80 % du loyer médian du marché.</t>
  </si>
  <si>
    <t xml:space="preserve">3.  De 21 à 35 % des logements sont destinés à répondre aux besoins de groupes prioritaires ou de populations vulnérables.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</si>
</sst>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4" formatCode="_-&quot;$&quot;* #,##0.00_-;\-&quot;$&quot;* #,##0.00_-;_-&quot;$&quot;* &quot;-&quot;??_-;_-@_-"/>
    <numFmt numFmtId="43" formatCode="_-* #,##0.00_-;\-* #,##0.00_-;_-* &quot;-&quot;??_-;_-@_-"/>
    <numFmt numFmtId="164" formatCode="&quot;$&quot;#,##0.00_);[Red]\(&quot;$&quot;#,##0.00\)"/>
    <numFmt numFmtId="165" formatCode="_(* #,##0.00_);_(* \(#,##0.00\);_(* &quot;-&quot;??_);_(@_)"/>
    <numFmt numFmtId="166" formatCode="#,##0\ &quot;$&quot;_);\(#,##0\ &quot;$&quot;\)"/>
    <numFmt numFmtId="167" formatCode="_ * #,##0_)\ &quot;$&quot;_ ;_ * \(#,##0\)\ &quot;$&quot;_ ;_ * &quot;-&quot;_)\ &quot;$&quot;_ ;_ @_ "/>
    <numFmt numFmtId="168" formatCode="_-* #,##0_-;\-* #,##0_-;_-* &quot;-&quot;??_-;_-@_-"/>
    <numFmt numFmtId="169" formatCode="0.0%"/>
    <numFmt numFmtId="170" formatCode="_-&quot;$&quot;* #,##0_-;\-&quot;$&quot;* #,##0_-;_-&quot;$&quot;* &quot;-&quot;??_-;_-@_-"/>
    <numFmt numFmtId="171" formatCode="0.000%"/>
    <numFmt numFmtId="172" formatCode="_-* #,##0.00000_-;\-* #,##0.00000_-;_-* &quot;-&quot;??_-;_-@_-"/>
    <numFmt numFmtId="173" formatCode="[$-1009]mmmm\ d\,\ yyyy;@"/>
    <numFmt numFmtId="174" formatCode="[$-1009]d\-mmm\-yy;@"/>
    <numFmt numFmtId="175" formatCode="_-* #,##0.00\ &quot;$&quot;_-;_-* #,##0.00\ &quot;$&quot;\-;_-* &quot;-&quot;??\ &quot;$&quot;_-;_-@_-"/>
    <numFmt numFmtId="176" formatCode="0.000"/>
    <numFmt numFmtId="177" formatCode="_-* #,##0.0_-;\-* #,##0.0_-;_-* &quot;-&quot;??_-;_-@_-"/>
    <numFmt numFmtId="178" formatCode="_-&quot;$&quot;* #,##0.0000_-;\-&quot;$&quot;* #,##0.0000_-;_-&quot;$&quot;* &quot;-&quot;??_-;_-@_-"/>
    <numFmt numFmtId="179" formatCode="_-&quot;$&quot;* #,##0.0000_-;\-&quot;$&quot;* #,##0.0000_-;_-&quot;$&quot;* &quot;-&quot;????_-;_-@_-"/>
    <numFmt numFmtId="180" formatCode="[$-C0C]d\ mmm\ yyyy;@"/>
    <numFmt numFmtId="181" formatCode="#,##0\ [$$-C0C]"/>
    <numFmt numFmtId="182" formatCode="#,##0\ [$$-C0C]_);\(#,##0\ [$$-C0C]\)"/>
    <numFmt numFmtId="183" formatCode="_ * #,##0_)\ [$$-C0C]_ ;_ * \(#,##0\)\ [$$-C0C]_ ;_ * &quot;-&quot;_)\ [$$-C0C]_ ;_ @_ "/>
    <numFmt numFmtId="184" formatCode="#,##0\ &quot;$&quot;"/>
    <numFmt numFmtId="185" formatCode="_ * #,##0.00_)\ &quot;$&quot;_ ;_ * \(#,##0.00\)\ &quot;$&quot;_ ;_ * &quot;-&quot;_)\ &quot;$&quot;_ ;_ @_ "/>
  </numFmts>
  <fonts count="81"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2"/>
      <color theme="9" tint="-0.249977111117893"/>
      <name val="Aptos Narrow"/>
      <family val="2"/>
      <scheme val="minor"/>
    </font>
    <font>
      <b/>
      <sz val="20"/>
      <color theme="9" tint="-0.249977111117893"/>
      <name val="Aptos Narrow"/>
      <family val="2"/>
      <scheme val="minor"/>
    </font>
    <font>
      <sz val="16"/>
      <color theme="9" tint="-0.249977111117893"/>
      <name val="Aptos Narrow"/>
      <family val="2"/>
      <scheme val="minor"/>
    </font>
    <font>
      <sz val="14"/>
      <color theme="1"/>
      <name val="Aptos Narrow"/>
      <family val="2"/>
      <scheme val="minor"/>
    </font>
    <font>
      <b/>
      <sz val="14"/>
      <color theme="1"/>
      <name val="Aptos Narrow"/>
      <family val="2"/>
      <scheme val="minor"/>
    </font>
    <font>
      <b/>
      <u/>
      <sz val="11"/>
      <color theme="1"/>
      <name val="Aptos Narrow"/>
      <family val="2"/>
      <scheme val="minor"/>
    </font>
    <font>
      <sz val="14"/>
      <color theme="1"/>
      <name val="Webdings"/>
      <family val="1"/>
      <charset val="2"/>
    </font>
    <font>
      <u/>
      <sz val="14"/>
      <color theme="10"/>
      <name val="Aptos Narrow"/>
      <family val="2"/>
      <scheme val="minor"/>
    </font>
    <font>
      <b/>
      <sz val="18"/>
      <color theme="1"/>
      <name val="Aptos Narrow"/>
      <family val="2"/>
      <scheme val="minor"/>
    </font>
    <font>
      <b/>
      <sz val="16"/>
      <color theme="1"/>
      <name val="Aptos Narrow"/>
      <family val="2"/>
      <scheme val="minor"/>
    </font>
    <font>
      <b/>
      <sz val="11"/>
      <color rgb="FFC00000"/>
      <name val="Aptos Narrow"/>
      <family val="2"/>
      <scheme val="minor"/>
    </font>
    <font>
      <b/>
      <sz val="12"/>
      <color theme="1"/>
      <name val="Aptos Narrow"/>
      <family val="2"/>
      <scheme val="minor"/>
    </font>
    <font>
      <u/>
      <sz val="11"/>
      <color theme="1"/>
      <name val="Aptos Narrow"/>
      <family val="2"/>
      <scheme val="minor"/>
    </font>
    <font>
      <i/>
      <sz val="11"/>
      <color theme="1"/>
      <name val="Aptos Narrow"/>
      <family val="2"/>
      <scheme val="minor"/>
    </font>
    <font>
      <sz val="12"/>
      <name val="Aptos Narrow"/>
      <family val="2"/>
      <scheme val="minor"/>
    </font>
    <font>
      <sz val="12"/>
      <color theme="1"/>
      <name val="Aptos Narrow"/>
      <family val="2"/>
      <scheme val="minor"/>
    </font>
    <font>
      <b/>
      <sz val="14"/>
      <name val="Aptos Narrow"/>
      <family val="2"/>
      <scheme val="minor"/>
    </font>
    <font>
      <b/>
      <sz val="11"/>
      <color theme="9" tint="0.79998168889431442"/>
      <name val="Aptos Narrow"/>
      <family val="2"/>
      <scheme val="minor"/>
    </font>
    <font>
      <sz val="14"/>
      <color rgb="FF262626"/>
      <name val="Aptos Narrow"/>
      <family val="2"/>
      <scheme val="minor"/>
    </font>
    <font>
      <b/>
      <sz val="12"/>
      <name val="Aptos Narrow"/>
      <family val="2"/>
      <scheme val="minor"/>
    </font>
    <font>
      <b/>
      <sz val="9"/>
      <name val="Aptos Narrow"/>
      <family val="2"/>
      <scheme val="minor"/>
    </font>
    <font>
      <sz val="9"/>
      <color theme="1"/>
      <name val="Aptos Narrow"/>
      <family val="2"/>
      <scheme val="minor"/>
    </font>
    <font>
      <b/>
      <u val="singleAccounting"/>
      <sz val="9"/>
      <color theme="1"/>
      <name val="Aptos Narrow"/>
      <family val="2"/>
      <scheme val="minor"/>
    </font>
    <font>
      <b/>
      <u val="singleAccounting"/>
      <sz val="12"/>
      <color theme="1"/>
      <name val="Aptos Narrow"/>
      <family val="2"/>
      <scheme val="minor"/>
    </font>
    <font>
      <sz val="11"/>
      <color theme="9" tint="0.39997558519241921"/>
      <name val="Aptos Narrow"/>
      <family val="2"/>
      <scheme val="minor"/>
    </font>
    <font>
      <b/>
      <sz val="11"/>
      <color rgb="FF7030A0"/>
      <name val="Aptos Narrow"/>
      <family val="2"/>
      <scheme val="minor"/>
    </font>
    <font>
      <b/>
      <u val="singleAccounting"/>
      <sz val="14"/>
      <color theme="1"/>
      <name val="Aptos Narrow"/>
      <family val="2"/>
      <scheme val="minor"/>
    </font>
    <font>
      <b/>
      <sz val="14"/>
      <color rgb="FFC00000"/>
      <name val="Aptos Narrow"/>
      <family val="2"/>
      <scheme val="minor"/>
    </font>
    <font>
      <b/>
      <sz val="10"/>
      <color theme="1"/>
      <name val="Aptos Narrow"/>
      <family val="2"/>
      <scheme val="minor"/>
    </font>
    <font>
      <sz val="12"/>
      <color theme="9" tint="0.39997558519241921"/>
      <name val="Aptos Narrow"/>
      <family val="2"/>
      <scheme val="minor"/>
    </font>
    <font>
      <sz val="11"/>
      <name val="Aptos Narrow"/>
      <family val="2"/>
      <scheme val="minor"/>
    </font>
    <font>
      <sz val="11"/>
      <color rgb="FFFFFFFF"/>
      <name val="Aptos Narrow"/>
      <family val="2"/>
      <scheme val="minor"/>
    </font>
    <font>
      <sz val="12"/>
      <color rgb="FFFFFFFF"/>
      <name val="Aptos Narrow"/>
      <family val="2"/>
      <scheme val="minor"/>
    </font>
    <font>
      <sz val="10"/>
      <color theme="1"/>
      <name val="Aptos Narrow"/>
      <family val="2"/>
      <scheme val="minor"/>
    </font>
    <font>
      <b/>
      <sz val="12"/>
      <color theme="0"/>
      <name val="Aptos Narrow"/>
      <family val="2"/>
      <scheme val="minor"/>
    </font>
    <font>
      <b/>
      <sz val="11"/>
      <name val="Aptos Narrow"/>
      <family val="2"/>
      <scheme val="minor"/>
    </font>
    <font>
      <b/>
      <u/>
      <sz val="14"/>
      <color theme="1"/>
      <name val="Aptos Narrow"/>
      <family val="2"/>
      <scheme val="minor"/>
    </font>
    <font>
      <sz val="18"/>
      <color theme="1"/>
      <name val="Aptos Narrow"/>
      <family val="2"/>
      <scheme val="minor"/>
    </font>
    <font>
      <sz val="14"/>
      <color rgb="FFC00000"/>
      <name val="Aptos Narrow"/>
      <family val="2"/>
      <scheme val="minor"/>
    </font>
    <font>
      <sz val="14"/>
      <color rgb="FF000000"/>
      <name val="Aptos Narrow"/>
      <family val="2"/>
      <scheme val="minor"/>
    </font>
    <font>
      <b/>
      <sz val="11"/>
      <color rgb="FFFF0000"/>
      <name val="Aptos Narrow"/>
      <family val="2"/>
      <scheme val="minor"/>
    </font>
    <font>
      <b/>
      <sz val="14"/>
      <color theme="9" tint="0.79998168889431442"/>
      <name val="Aptos Narrow"/>
      <family val="2"/>
      <scheme val="minor"/>
    </font>
    <font>
      <sz val="9"/>
      <color indexed="81"/>
      <name val="Tahoma"/>
      <family val="2"/>
    </font>
    <font>
      <b/>
      <sz val="9"/>
      <color indexed="81"/>
      <name val="Tahoma"/>
      <family val="2"/>
    </font>
    <font>
      <u val="singleAccounting"/>
      <sz val="11"/>
      <color theme="1"/>
      <name val="Aptos Narrow"/>
      <family val="2"/>
      <scheme val="minor"/>
    </font>
    <font>
      <i/>
      <sz val="14"/>
      <color theme="1"/>
      <name val="Aptos Narrow"/>
      <family val="2"/>
      <scheme val="minor"/>
    </font>
    <font>
      <sz val="10"/>
      <name val="Arial"/>
      <family val="2"/>
    </font>
    <font>
      <sz val="14"/>
      <color theme="1"/>
      <name val="Wingdings 3"/>
      <family val="1"/>
      <charset val="2"/>
    </font>
    <font>
      <sz val="11"/>
      <name val="Calibri"/>
      <family val="2"/>
    </font>
    <font>
      <b/>
      <i/>
      <sz val="14"/>
      <color theme="1"/>
      <name val="Aptos Narrow"/>
      <family val="2"/>
      <scheme val="minor"/>
    </font>
    <font>
      <sz val="14"/>
      <name val="Aptos Narrow"/>
      <family val="2"/>
      <scheme val="minor"/>
    </font>
    <font>
      <b/>
      <sz val="14"/>
      <color theme="9" tint="-0.249977111117893"/>
      <name val="Aptos Narrow"/>
      <family val="2"/>
      <scheme val="minor"/>
    </font>
    <font>
      <u/>
      <sz val="14"/>
      <color theme="1"/>
      <name val="Aptos Narrow"/>
      <family val="2"/>
      <scheme val="minor"/>
    </font>
    <font>
      <sz val="14"/>
      <color rgb="FFFF0000"/>
      <name val="Aptos Narrow"/>
      <family val="2"/>
      <scheme val="minor"/>
    </font>
    <font>
      <i/>
      <sz val="14"/>
      <color rgb="FF000000"/>
      <name val="Aptos Narrow"/>
      <family val="2"/>
      <scheme val="minor"/>
    </font>
    <font>
      <b/>
      <sz val="14"/>
      <color rgb="FF000000"/>
      <name val="Aptos Narrow"/>
      <family val="2"/>
      <scheme val="minor"/>
    </font>
    <font>
      <b/>
      <i/>
      <sz val="14"/>
      <color rgb="FF000000"/>
      <name val="Aptos Narrow"/>
      <family val="2"/>
      <scheme val="minor"/>
    </font>
    <font>
      <i/>
      <sz val="14"/>
      <name val="Aptos Narrow"/>
      <family val="2"/>
      <scheme val="minor"/>
    </font>
    <font>
      <b/>
      <i/>
      <sz val="11"/>
      <color theme="1"/>
      <name val="Aptos Narrow"/>
      <family val="2"/>
      <scheme val="minor"/>
    </font>
    <font>
      <b/>
      <sz val="11"/>
      <color rgb="FF000000"/>
      <name val="Aptos Narrow"/>
      <family val="2"/>
      <scheme val="minor"/>
    </font>
    <font>
      <sz val="11"/>
      <color rgb="FF000000"/>
      <name val="Consolas"/>
      <family val="3"/>
    </font>
    <font>
      <sz val="11"/>
      <color rgb="FF242424"/>
      <name val="Consolas"/>
      <family val="3"/>
    </font>
    <font>
      <sz val="11"/>
      <color rgb="FF242424"/>
      <name val="Aptos Narrow"/>
      <family val="2"/>
    </font>
    <font>
      <b/>
      <sz val="11"/>
      <color theme="9" tint="-0.249977111117893"/>
      <name val="Aptos Narrow"/>
      <family val="2"/>
      <scheme val="minor"/>
    </font>
    <font>
      <b/>
      <i/>
      <sz val="11"/>
      <name val="Aptos Narrow"/>
      <family val="2"/>
      <scheme val="minor"/>
    </font>
    <font>
      <b/>
      <sz val="18"/>
      <color rgb="FFFF0000"/>
      <name val="Aptos Narrow"/>
      <family val="2"/>
      <scheme val="minor"/>
    </font>
    <font>
      <b/>
      <sz val="14"/>
      <color theme="0"/>
      <name val="Aptos Narrow"/>
      <family val="2"/>
      <scheme val="minor"/>
    </font>
    <font>
      <sz val="14"/>
      <color theme="0"/>
      <name val="Aptos Narrow"/>
      <family val="2"/>
      <scheme val="minor"/>
    </font>
    <font>
      <i/>
      <sz val="14"/>
      <color theme="0"/>
      <name val="Aptos Narrow"/>
      <family val="2"/>
      <scheme val="minor"/>
    </font>
    <font>
      <b/>
      <i/>
      <sz val="18"/>
      <color theme="1"/>
      <name val="Aptos Narrow"/>
      <family val="2"/>
      <scheme val="minor"/>
    </font>
    <font>
      <b/>
      <u val="singleAccounting"/>
      <sz val="18"/>
      <color theme="1"/>
      <name val="Aptos Narrow"/>
      <family val="2"/>
      <scheme val="minor"/>
    </font>
    <font>
      <sz val="11"/>
      <color rgb="FF000000"/>
      <name val="Aptos Narrow"/>
      <family val="2"/>
      <scheme val="minor"/>
    </font>
    <font>
      <b/>
      <u val="singleAccounting"/>
      <vertAlign val="superscript"/>
      <sz val="12"/>
      <color theme="1"/>
      <name val="Aptos Narrow"/>
      <family val="2"/>
      <scheme val="minor"/>
    </font>
    <font>
      <b/>
      <sz val="18"/>
      <color rgb="FF9C0006"/>
      <name val="Aptos Narrow"/>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rgb="FFA9D08E"/>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75" fontId="53" fillId="0" borderId="0" applyFont="0" applyFill="0" applyBorder="0" applyAlignment="0" applyProtection="0"/>
    <xf numFmtId="0" fontId="55" fillId="0" borderId="0"/>
  </cellStyleXfs>
  <cellXfs count="896">
    <xf numFmtId="0" fontId="0" fillId="0" borderId="0" xfId="0"/>
    <xf numFmtId="168" fontId="7" fillId="2" borderId="0" xfId="1" applyNumberFormat="1" applyFont="1" applyFill="1" applyBorder="1"/>
    <xf numFmtId="168" fontId="8" fillId="2" borderId="0" xfId="1" applyNumberFormat="1" applyFont="1" applyFill="1" applyBorder="1"/>
    <xf numFmtId="0" fontId="0" fillId="2" borderId="0" xfId="0" applyFill="1"/>
    <xf numFmtId="0" fontId="10" fillId="2" borderId="1" xfId="0" applyFont="1" applyFill="1" applyBorder="1" applyAlignment="1">
      <alignment horizontal="center"/>
    </xf>
    <xf numFmtId="0" fontId="11" fillId="2" borderId="2" xfId="0" applyFont="1" applyFill="1" applyBorder="1" applyAlignment="1">
      <alignment horizontal="center"/>
    </xf>
    <xf numFmtId="0" fontId="10" fillId="2" borderId="3" xfId="0" applyFont="1" applyFill="1" applyBorder="1" applyAlignment="1">
      <alignment horizontal="center"/>
    </xf>
    <xf numFmtId="0" fontId="9" fillId="2" borderId="0" xfId="0" applyFont="1" applyFill="1" applyAlignment="1">
      <alignment horizontal="left" indent="2"/>
    </xf>
    <xf numFmtId="0" fontId="13" fillId="2" borderId="8" xfId="0" applyFont="1" applyFill="1" applyBorder="1" applyAlignment="1">
      <alignment horizontal="left" indent="2"/>
    </xf>
    <xf numFmtId="0" fontId="14" fillId="2" borderId="0" xfId="4" applyFont="1" applyFill="1" applyBorder="1" applyAlignment="1">
      <alignment horizontal="left" indent="2"/>
    </xf>
    <xf numFmtId="0" fontId="10" fillId="2" borderId="0" xfId="0" applyFont="1" applyFill="1" applyAlignment="1">
      <alignment horizontal="left" indent="2"/>
    </xf>
    <xf numFmtId="0" fontId="13" fillId="2" borderId="0" xfId="0" applyFont="1" applyFill="1" applyAlignment="1">
      <alignment horizontal="left" indent="2"/>
    </xf>
    <xf numFmtId="0" fontId="10" fillId="2" borderId="9" xfId="0" applyFont="1" applyFill="1" applyBorder="1" applyAlignment="1">
      <alignment horizontal="left" indent="2"/>
    </xf>
    <xf numFmtId="0" fontId="0" fillId="2" borderId="9" xfId="0" applyFill="1" applyBorder="1"/>
    <xf numFmtId="0" fontId="13" fillId="2" borderId="10" xfId="0" applyFont="1" applyFill="1" applyBorder="1" applyAlignment="1">
      <alignment horizontal="left" indent="2"/>
    </xf>
    <xf numFmtId="0" fontId="10" fillId="2" borderId="11" xfId="0" applyFont="1" applyFill="1" applyBorder="1" applyAlignment="1">
      <alignment horizontal="left" indent="2"/>
    </xf>
    <xf numFmtId="0" fontId="13" fillId="2" borderId="11" xfId="0" applyFont="1" applyFill="1" applyBorder="1" applyAlignment="1">
      <alignment horizontal="left" indent="2"/>
    </xf>
    <xf numFmtId="0" fontId="10" fillId="2" borderId="12" xfId="0" applyFont="1" applyFill="1" applyBorder="1" applyAlignment="1">
      <alignment horizontal="left" indent="2"/>
    </xf>
    <xf numFmtId="170" fontId="0" fillId="2" borderId="0" xfId="2" applyNumberFormat="1" applyFont="1" applyFill="1"/>
    <xf numFmtId="168" fontId="18" fillId="6" borderId="16" xfId="1" applyNumberFormat="1" applyFont="1" applyFill="1" applyBorder="1" applyProtection="1">
      <protection locked="0"/>
    </xf>
    <xf numFmtId="168" fontId="22" fillId="6" borderId="16" xfId="1" applyNumberFormat="1" applyFont="1" applyFill="1" applyBorder="1" applyProtection="1">
      <protection locked="0"/>
    </xf>
    <xf numFmtId="168" fontId="22" fillId="6" borderId="16" xfId="1" applyNumberFormat="1" applyFont="1" applyFill="1" applyBorder="1" applyAlignment="1" applyProtection="1">
      <protection locked="0"/>
    </xf>
    <xf numFmtId="170" fontId="22" fillId="2" borderId="16" xfId="2" applyNumberFormat="1" applyFont="1" applyFill="1" applyBorder="1" applyAlignment="1" applyProtection="1">
      <alignment wrapText="1"/>
      <protection locked="0"/>
    </xf>
    <xf numFmtId="10" fontId="22" fillId="3" borderId="16" xfId="3" applyNumberFormat="1" applyFont="1" applyFill="1" applyBorder="1" applyAlignment="1" applyProtection="1">
      <alignment horizontal="center"/>
    </xf>
    <xf numFmtId="168" fontId="0" fillId="6" borderId="16" xfId="1" applyNumberFormat="1" applyFont="1" applyFill="1" applyBorder="1" applyAlignment="1" applyProtection="1">
      <protection locked="0"/>
    </xf>
    <xf numFmtId="170" fontId="0" fillId="6" borderId="16" xfId="2" applyNumberFormat="1" applyFont="1" applyFill="1" applyBorder="1" applyProtection="1">
      <protection locked="0"/>
    </xf>
    <xf numFmtId="168" fontId="22" fillId="0" borderId="0" xfId="1" applyNumberFormat="1" applyFont="1" applyFill="1" applyBorder="1" applyProtection="1"/>
    <xf numFmtId="168" fontId="22" fillId="0" borderId="0" xfId="1" applyNumberFormat="1" applyFont="1" applyFill="1" applyBorder="1" applyAlignment="1" applyProtection="1"/>
    <xf numFmtId="169" fontId="22" fillId="0" borderId="0" xfId="3" applyNumberFormat="1" applyFont="1" applyFill="1" applyBorder="1" applyAlignment="1" applyProtection="1">
      <alignment horizontal="center"/>
    </xf>
    <xf numFmtId="168" fontId="1" fillId="6" borderId="16" xfId="1" applyNumberFormat="1" applyFont="1" applyFill="1" applyBorder="1" applyProtection="1">
      <protection locked="0"/>
    </xf>
    <xf numFmtId="0" fontId="22" fillId="2" borderId="16" xfId="0" applyFont="1" applyFill="1" applyBorder="1" applyAlignment="1" applyProtection="1">
      <alignment wrapText="1"/>
      <protection locked="0"/>
    </xf>
    <xf numFmtId="168" fontId="0" fillId="6" borderId="7" xfId="0" applyNumberFormat="1" applyFill="1" applyBorder="1" applyProtection="1">
      <protection locked="0"/>
    </xf>
    <xf numFmtId="0" fontId="0" fillId="0" borderId="29" xfId="0" applyBorder="1" applyAlignment="1" applyProtection="1">
      <alignment wrapText="1"/>
      <protection locked="0"/>
    </xf>
    <xf numFmtId="0" fontId="0" fillId="0" borderId="16" xfId="0" applyBorder="1" applyAlignment="1" applyProtection="1">
      <alignment wrapText="1"/>
      <protection locked="0"/>
    </xf>
    <xf numFmtId="10" fontId="0" fillId="6" borderId="16" xfId="3" applyNumberFormat="1" applyFont="1" applyFill="1" applyBorder="1" applyProtection="1">
      <protection locked="0"/>
    </xf>
    <xf numFmtId="10" fontId="37" fillId="3" borderId="0" xfId="3" applyNumberFormat="1" applyFont="1" applyFill="1" applyBorder="1" applyProtection="1"/>
    <xf numFmtId="168" fontId="0" fillId="0" borderId="0" xfId="1" applyNumberFormat="1" applyFont="1" applyFill="1" applyBorder="1" applyProtection="1"/>
    <xf numFmtId="10" fontId="0" fillId="3" borderId="16" xfId="3" applyNumberFormat="1" applyFont="1" applyFill="1" applyBorder="1" applyAlignment="1" applyProtection="1">
      <alignment horizontal="center"/>
    </xf>
    <xf numFmtId="168" fontId="0" fillId="6" borderId="28" xfId="1" applyNumberFormat="1" applyFont="1" applyFill="1" applyBorder="1" applyProtection="1">
      <protection locked="0"/>
    </xf>
    <xf numFmtId="10" fontId="0" fillId="6" borderId="5" xfId="3" applyNumberFormat="1" applyFont="1" applyFill="1" applyBorder="1" applyProtection="1">
      <protection locked="0"/>
    </xf>
    <xf numFmtId="10" fontId="0" fillId="6" borderId="16" xfId="0" applyNumberFormat="1" applyFill="1" applyBorder="1" applyProtection="1">
      <protection locked="0"/>
    </xf>
    <xf numFmtId="10" fontId="19" fillId="6" borderId="27" xfId="0" applyNumberFormat="1" applyFont="1" applyFill="1" applyBorder="1" applyProtection="1">
      <protection locked="0"/>
    </xf>
    <xf numFmtId="0" fontId="4" fillId="2" borderId="16" xfId="0" applyFont="1" applyFill="1" applyBorder="1" applyAlignment="1">
      <alignment wrapText="1"/>
    </xf>
    <xf numFmtId="173" fontId="0" fillId="6" borderId="16" xfId="2" applyNumberFormat="1" applyFont="1" applyFill="1" applyBorder="1" applyProtection="1">
      <protection locked="0"/>
    </xf>
    <xf numFmtId="174" fontId="0" fillId="6" borderId="28" xfId="0" applyNumberFormat="1" applyFill="1" applyBorder="1" applyProtection="1">
      <protection locked="0"/>
    </xf>
    <xf numFmtId="0" fontId="0" fillId="2" borderId="14" xfId="0" applyFill="1" applyBorder="1"/>
    <xf numFmtId="43" fontId="0" fillId="2" borderId="0" xfId="0" applyNumberFormat="1" applyFill="1"/>
    <xf numFmtId="0" fontId="10" fillId="6" borderId="16" xfId="0" applyFont="1" applyFill="1" applyBorder="1" applyAlignment="1" applyProtection="1">
      <alignment horizontal="center" vertical="center" wrapText="1"/>
      <protection locked="0"/>
    </xf>
    <xf numFmtId="168" fontId="0" fillId="2" borderId="0" xfId="1" applyNumberFormat="1" applyFont="1" applyFill="1" applyBorder="1" applyAlignment="1" applyProtection="1">
      <alignment horizontal="center" wrapText="1"/>
    </xf>
    <xf numFmtId="0" fontId="0" fillId="2" borderId="16" xfId="0" applyFill="1" applyBorder="1" applyAlignment="1" applyProtection="1">
      <alignment wrapText="1"/>
      <protection locked="0"/>
    </xf>
    <xf numFmtId="168" fontId="34" fillId="2" borderId="0" xfId="1" applyNumberFormat="1" applyFont="1" applyFill="1" applyBorder="1" applyProtection="1"/>
    <xf numFmtId="43" fontId="0" fillId="2" borderId="0" xfId="1" applyFont="1" applyFill="1" applyBorder="1" applyProtection="1"/>
    <xf numFmtId="0" fontId="0" fillId="0" borderId="0" xfId="0" applyAlignment="1">
      <alignment horizontal="center" wrapText="1"/>
    </xf>
    <xf numFmtId="170" fontId="0" fillId="2" borderId="0" xfId="0" applyNumberFormat="1" applyFill="1"/>
    <xf numFmtId="0" fontId="4" fillId="2" borderId="0" xfId="0" applyFont="1" applyFill="1" applyAlignment="1">
      <alignment horizontal="center"/>
    </xf>
    <xf numFmtId="0" fontId="4" fillId="2" borderId="0" xfId="0" applyFont="1" applyFill="1" applyAlignment="1">
      <alignment horizontal="center" wrapText="1"/>
    </xf>
    <xf numFmtId="0" fontId="0" fillId="2" borderId="0" xfId="0" applyFill="1" applyAlignment="1">
      <alignment horizontal="center" wrapText="1"/>
    </xf>
    <xf numFmtId="0" fontId="10" fillId="6" borderId="28" xfId="0" applyFont="1" applyFill="1" applyBorder="1" applyAlignment="1" applyProtection="1">
      <alignment horizontal="center" vertical="center" wrapText="1"/>
      <protection locked="0"/>
    </xf>
    <xf numFmtId="43" fontId="4" fillId="0" borderId="0" xfId="1" applyFont="1" applyFill="1" applyBorder="1" applyProtection="1"/>
    <xf numFmtId="168" fontId="0" fillId="2" borderId="0" xfId="0" applyNumberFormat="1" applyFill="1"/>
    <xf numFmtId="168" fontId="0" fillId="2" borderId="0" xfId="1" applyNumberFormat="1" applyFont="1" applyFill="1" applyBorder="1" applyAlignment="1" applyProtection="1">
      <alignment horizontal="left"/>
    </xf>
    <xf numFmtId="168" fontId="0" fillId="2" borderId="0" xfId="1" applyNumberFormat="1" applyFont="1" applyFill="1" applyBorder="1" applyProtection="1"/>
    <xf numFmtId="10" fontId="0" fillId="2" borderId="0" xfId="3" applyNumberFormat="1" applyFont="1" applyFill="1" applyBorder="1" applyProtection="1"/>
    <xf numFmtId="8" fontId="0" fillId="2" borderId="0" xfId="3" applyNumberFormat="1" applyFont="1" applyFill="1" applyBorder="1" applyProtection="1"/>
    <xf numFmtId="168" fontId="65" fillId="2" borderId="0" xfId="1" applyNumberFormat="1" applyFont="1" applyFill="1" applyBorder="1" applyAlignment="1" applyProtection="1">
      <alignment horizontal="left"/>
    </xf>
    <xf numFmtId="0" fontId="4" fillId="21" borderId="16" xfId="0" applyFont="1" applyFill="1" applyBorder="1" applyAlignment="1">
      <alignment horizontal="center"/>
    </xf>
    <xf numFmtId="0" fontId="4" fillId="2" borderId="16" xfId="0" applyFont="1" applyFill="1" applyBorder="1"/>
    <xf numFmtId="9" fontId="0" fillId="2" borderId="16" xfId="0" applyNumberFormat="1" applyFill="1" applyBorder="1" applyAlignment="1">
      <alignment horizontal="center"/>
    </xf>
    <xf numFmtId="0" fontId="0" fillId="2" borderId="16" xfId="0" applyFill="1" applyBorder="1"/>
    <xf numFmtId="0" fontId="4" fillId="21" borderId="16" xfId="0" applyFont="1" applyFill="1" applyBorder="1"/>
    <xf numFmtId="0" fontId="0" fillId="21" borderId="16" xfId="0" applyFill="1" applyBorder="1"/>
    <xf numFmtId="8" fontId="0" fillId="2" borderId="0" xfId="0" applyNumberFormat="1" applyFill="1"/>
    <xf numFmtId="2" fontId="0" fillId="2" borderId="0" xfId="0" applyNumberFormat="1" applyFill="1"/>
    <xf numFmtId="176" fontId="0" fillId="2" borderId="0" xfId="0" applyNumberFormat="1" applyFill="1"/>
    <xf numFmtId="0" fontId="0" fillId="2" borderId="53" xfId="0" applyFill="1" applyBorder="1"/>
    <xf numFmtId="0" fontId="67" fillId="0" borderId="0" xfId="0" applyFont="1"/>
    <xf numFmtId="0" fontId="68" fillId="0" borderId="0" xfId="0" applyFont="1"/>
    <xf numFmtId="0" fontId="66" fillId="2" borderId="0" xfId="0" applyFont="1" applyFill="1"/>
    <xf numFmtId="170" fontId="66" fillId="2" borderId="0" xfId="0" applyNumberFormat="1" applyFont="1" applyFill="1"/>
    <xf numFmtId="10" fontId="66" fillId="2" borderId="0" xfId="0" applyNumberFormat="1" applyFont="1" applyFill="1"/>
    <xf numFmtId="10" fontId="0" fillId="2" borderId="0" xfId="0" applyNumberFormat="1" applyFill="1"/>
    <xf numFmtId="177" fontId="0" fillId="2" borderId="0" xfId="0" applyNumberFormat="1" applyFill="1"/>
    <xf numFmtId="177" fontId="0" fillId="10" borderId="0" xfId="0" applyNumberFormat="1" applyFill="1"/>
    <xf numFmtId="6" fontId="0" fillId="2" borderId="0" xfId="0" applyNumberFormat="1" applyFill="1"/>
    <xf numFmtId="43" fontId="3" fillId="2" borderId="0" xfId="0" applyNumberFormat="1" applyFont="1" applyFill="1"/>
    <xf numFmtId="164" fontId="0" fillId="2" borderId="0" xfId="0" applyNumberFormat="1" applyFill="1"/>
    <xf numFmtId="165" fontId="0" fillId="2" borderId="0" xfId="0" applyNumberFormat="1" applyFill="1"/>
    <xf numFmtId="165" fontId="0" fillId="19" borderId="0" xfId="0" applyNumberFormat="1" applyFill="1"/>
    <xf numFmtId="0" fontId="69" fillId="0" borderId="0" xfId="0" applyFont="1" applyAlignment="1">
      <alignment wrapText="1"/>
    </xf>
    <xf numFmtId="0" fontId="0" fillId="5" borderId="0" xfId="0" applyFill="1"/>
    <xf numFmtId="2" fontId="0" fillId="5" borderId="0" xfId="0" applyNumberFormat="1" applyFill="1"/>
    <xf numFmtId="168" fontId="0" fillId="6" borderId="27" xfId="1" applyNumberFormat="1" applyFont="1" applyFill="1" applyBorder="1" applyProtection="1">
      <protection locked="0"/>
    </xf>
    <xf numFmtId="0" fontId="0" fillId="2" borderId="8" xfId="0" applyFill="1" applyBorder="1"/>
    <xf numFmtId="43" fontId="4" fillId="5" borderId="9" xfId="1" applyFont="1" applyFill="1" applyBorder="1" applyProtection="1"/>
    <xf numFmtId="10" fontId="0" fillId="3" borderId="9" xfId="3" applyNumberFormat="1" applyFont="1" applyFill="1" applyBorder="1" applyProtection="1"/>
    <xf numFmtId="1" fontId="0" fillId="3" borderId="9" xfId="3" applyNumberFormat="1" applyFont="1" applyFill="1" applyBorder="1" applyProtection="1"/>
    <xf numFmtId="168" fontId="17" fillId="2" borderId="8" xfId="1" applyNumberFormat="1" applyFont="1" applyFill="1" applyBorder="1" applyProtection="1"/>
    <xf numFmtId="43" fontId="4" fillId="15" borderId="9" xfId="1" applyFont="1" applyFill="1" applyBorder="1" applyAlignment="1" applyProtection="1">
      <alignment horizontal="right"/>
    </xf>
    <xf numFmtId="43" fontId="0" fillId="3" borderId="11" xfId="1" applyFont="1" applyFill="1" applyBorder="1" applyProtection="1"/>
    <xf numFmtId="168" fontId="0" fillId="2" borderId="0" xfId="1" applyNumberFormat="1" applyFont="1" applyFill="1" applyBorder="1" applyAlignment="1" applyProtection="1">
      <alignment horizontal="right"/>
    </xf>
    <xf numFmtId="168" fontId="4" fillId="2" borderId="13" xfId="1" applyNumberFormat="1" applyFont="1" applyFill="1" applyBorder="1" applyProtection="1"/>
    <xf numFmtId="168" fontId="0" fillId="2" borderId="14" xfId="1" applyNumberFormat="1" applyFont="1" applyFill="1" applyBorder="1" applyProtection="1"/>
    <xf numFmtId="168" fontId="4" fillId="2" borderId="8" xfId="1" applyNumberFormat="1" applyFont="1" applyFill="1" applyBorder="1" applyProtection="1"/>
    <xf numFmtId="168" fontId="0" fillId="2" borderId="10" xfId="1" applyNumberFormat="1" applyFont="1" applyFill="1" applyBorder="1" applyProtection="1"/>
    <xf numFmtId="168" fontId="0" fillId="2" borderId="11" xfId="1" applyNumberFormat="1" applyFont="1" applyFill="1" applyBorder="1" applyProtection="1"/>
    <xf numFmtId="169" fontId="0" fillId="2" borderId="11" xfId="3" applyNumberFormat="1" applyFont="1" applyFill="1" applyBorder="1" applyProtection="1"/>
    <xf numFmtId="168" fontId="0" fillId="2" borderId="13" xfId="1" applyNumberFormat="1" applyFont="1" applyFill="1" applyBorder="1" applyProtection="1"/>
    <xf numFmtId="168" fontId="0" fillId="2" borderId="8" xfId="1" applyNumberFormat="1" applyFont="1" applyFill="1" applyBorder="1" applyProtection="1"/>
    <xf numFmtId="168" fontId="0" fillId="4" borderId="0" xfId="1" applyNumberFormat="1" applyFont="1" applyFill="1" applyBorder="1" applyAlignment="1" applyProtection="1">
      <alignment horizontal="center"/>
    </xf>
    <xf numFmtId="168" fontId="4" fillId="0" borderId="28" xfId="1" applyNumberFormat="1" applyFont="1" applyFill="1" applyBorder="1" applyAlignment="1" applyProtection="1">
      <alignment horizontal="center"/>
    </xf>
    <xf numFmtId="0" fontId="0" fillId="0" borderId="58" xfId="0" applyBorder="1" applyAlignment="1" applyProtection="1">
      <alignment wrapText="1"/>
      <protection locked="0"/>
    </xf>
    <xf numFmtId="0" fontId="0" fillId="3" borderId="16" xfId="3" applyNumberFormat="1" applyFont="1" applyFill="1" applyBorder="1" applyAlignment="1" applyProtection="1">
      <alignment horizontal="center"/>
    </xf>
    <xf numFmtId="10" fontId="4" fillId="3" borderId="16" xfId="3" applyNumberFormat="1" applyFont="1" applyFill="1" applyBorder="1" applyProtection="1"/>
    <xf numFmtId="9" fontId="0" fillId="2" borderId="0" xfId="3" applyFont="1" applyFill="1" applyBorder="1" applyProtection="1"/>
    <xf numFmtId="2" fontId="0" fillId="2" borderId="16" xfId="0" applyNumberFormat="1" applyFill="1" applyBorder="1" applyAlignment="1">
      <alignment horizontal="center"/>
    </xf>
    <xf numFmtId="169" fontId="0" fillId="2" borderId="16" xfId="3" applyNumberFormat="1" applyFont="1" applyFill="1" applyBorder="1" applyAlignment="1">
      <alignment horizontal="center"/>
    </xf>
    <xf numFmtId="0" fontId="4" fillId="21" borderId="16" xfId="0" applyFont="1" applyFill="1" applyBorder="1" applyAlignment="1">
      <alignment horizontal="center" vertical="center" wrapText="1"/>
    </xf>
    <xf numFmtId="0" fontId="0" fillId="2" borderId="17" xfId="0" applyFill="1" applyBorder="1"/>
    <xf numFmtId="2" fontId="0" fillId="2" borderId="19" xfId="0" applyNumberFormat="1" applyFill="1" applyBorder="1"/>
    <xf numFmtId="165" fontId="0" fillId="19" borderId="2" xfId="0" applyNumberFormat="1" applyFill="1" applyBorder="1"/>
    <xf numFmtId="2" fontId="0" fillId="2" borderId="17" xfId="0" applyNumberFormat="1" applyFill="1" applyBorder="1"/>
    <xf numFmtId="0" fontId="4" fillId="2" borderId="0" xfId="0" applyFont="1" applyFill="1" applyAlignment="1">
      <alignment horizontal="right"/>
    </xf>
    <xf numFmtId="168" fontId="0" fillId="10" borderId="0" xfId="0" applyNumberFormat="1" applyFill="1"/>
    <xf numFmtId="43" fontId="4" fillId="0" borderId="9" xfId="1" applyFont="1" applyFill="1" applyBorder="1" applyProtection="1"/>
    <xf numFmtId="170" fontId="4" fillId="2" borderId="0" xfId="2" applyNumberFormat="1" applyFont="1" applyFill="1" applyBorder="1" applyProtection="1"/>
    <xf numFmtId="44" fontId="0" fillId="6" borderId="16" xfId="2" applyFont="1" applyFill="1" applyBorder="1" applyProtection="1">
      <protection locked="0"/>
    </xf>
    <xf numFmtId="180" fontId="10" fillId="2" borderId="4" xfId="0" applyNumberFormat="1" applyFont="1" applyFill="1" applyBorder="1" applyAlignment="1">
      <alignment horizontal="center"/>
    </xf>
    <xf numFmtId="181" fontId="22" fillId="6" borderId="16" xfId="2" applyNumberFormat="1" applyFont="1" applyFill="1" applyBorder="1" applyProtection="1">
      <protection locked="0"/>
    </xf>
    <xf numFmtId="181" fontId="22" fillId="13" borderId="16" xfId="1" applyNumberFormat="1" applyFont="1" applyFill="1" applyBorder="1" applyProtection="1"/>
    <xf numFmtId="181" fontId="0" fillId="6" borderId="16" xfId="2" applyNumberFormat="1" applyFont="1" applyFill="1" applyBorder="1" applyProtection="1">
      <protection locked="0"/>
    </xf>
    <xf numFmtId="181" fontId="0" fillId="13" borderId="16" xfId="1" applyNumberFormat="1" applyFont="1" applyFill="1" applyBorder="1" applyProtection="1"/>
    <xf numFmtId="181" fontId="22" fillId="13" borderId="27" xfId="1" applyNumberFormat="1" applyFont="1" applyFill="1" applyBorder="1" applyProtection="1"/>
    <xf numFmtId="181" fontId="22" fillId="0" borderId="0" xfId="1" applyNumberFormat="1" applyFont="1" applyFill="1" applyBorder="1" applyProtection="1"/>
    <xf numFmtId="181" fontId="22" fillId="0" borderId="0" xfId="2" applyNumberFormat="1" applyFont="1" applyFill="1" applyBorder="1" applyProtection="1"/>
    <xf numFmtId="181" fontId="0" fillId="6" borderId="28" xfId="2" applyNumberFormat="1" applyFont="1" applyFill="1" applyBorder="1" applyProtection="1">
      <protection locked="0"/>
    </xf>
    <xf numFmtId="181" fontId="0" fillId="6" borderId="34" xfId="2" applyNumberFormat="1" applyFont="1" applyFill="1" applyBorder="1" applyProtection="1">
      <protection locked="0"/>
    </xf>
    <xf numFmtId="181" fontId="4" fillId="3" borderId="6" xfId="2" applyNumberFormat="1" applyFont="1" applyFill="1" applyBorder="1" applyProtection="1"/>
    <xf numFmtId="182" fontId="0" fillId="6" borderId="16" xfId="2" applyNumberFormat="1" applyFont="1" applyFill="1" applyBorder="1" applyProtection="1">
      <protection locked="0"/>
    </xf>
    <xf numFmtId="182" fontId="4" fillId="3" borderId="16" xfId="2" applyNumberFormat="1" applyFont="1" applyFill="1" applyBorder="1" applyProtection="1"/>
    <xf numFmtId="182" fontId="4" fillId="3" borderId="7" xfId="2" applyNumberFormat="1" applyFont="1" applyFill="1" applyBorder="1" applyProtection="1"/>
    <xf numFmtId="167" fontId="0" fillId="3" borderId="16" xfId="2" applyNumberFormat="1" applyFont="1" applyFill="1" applyBorder="1" applyProtection="1"/>
    <xf numFmtId="167" fontId="0" fillId="6" borderId="28" xfId="3" applyNumberFormat="1" applyFont="1" applyFill="1" applyBorder="1" applyProtection="1">
      <protection locked="0"/>
    </xf>
    <xf numFmtId="167" fontId="0" fillId="6" borderId="27" xfId="3" applyNumberFormat="1" applyFont="1" applyFill="1" applyBorder="1" applyProtection="1">
      <protection locked="0"/>
    </xf>
    <xf numFmtId="167" fontId="0" fillId="6" borderId="12" xfId="2" applyNumberFormat="1" applyFont="1" applyFill="1" applyBorder="1" applyProtection="1">
      <protection locked="0"/>
    </xf>
    <xf numFmtId="167" fontId="0" fillId="6" borderId="7" xfId="2" applyNumberFormat="1" applyFont="1" applyFill="1" applyBorder="1" applyProtection="1">
      <protection locked="0"/>
    </xf>
    <xf numFmtId="167" fontId="0" fillId="6" borderId="28" xfId="2" applyNumberFormat="1" applyFont="1" applyFill="1" applyBorder="1" applyProtection="1">
      <protection locked="0"/>
    </xf>
    <xf numFmtId="167" fontId="0" fillId="6" borderId="16" xfId="2" applyNumberFormat="1" applyFont="1" applyFill="1" applyBorder="1" applyProtection="1">
      <protection locked="0"/>
    </xf>
    <xf numFmtId="167" fontId="0" fillId="6" borderId="27" xfId="2" applyNumberFormat="1" applyFont="1" applyFill="1" applyBorder="1" applyProtection="1">
      <protection locked="0"/>
    </xf>
    <xf numFmtId="167" fontId="0" fillId="6" borderId="15" xfId="2" applyNumberFormat="1" applyFont="1" applyFill="1" applyBorder="1" applyProtection="1">
      <protection locked="0"/>
    </xf>
    <xf numFmtId="167" fontId="0" fillId="6" borderId="28" xfId="1" applyNumberFormat="1" applyFont="1" applyFill="1" applyBorder="1" applyProtection="1">
      <protection locked="0"/>
    </xf>
    <xf numFmtId="167" fontId="0" fillId="2" borderId="0" xfId="0" applyNumberFormat="1" applyFill="1"/>
    <xf numFmtId="167" fontId="51" fillId="6" borderId="5" xfId="2" applyNumberFormat="1" applyFont="1" applyFill="1" applyBorder="1" applyProtection="1">
      <protection locked="0"/>
    </xf>
    <xf numFmtId="167" fontId="0" fillId="6" borderId="5" xfId="2" applyNumberFormat="1" applyFont="1" applyFill="1" applyBorder="1" applyProtection="1">
      <protection locked="0"/>
    </xf>
    <xf numFmtId="167" fontId="0" fillId="3" borderId="0" xfId="2" applyNumberFormat="1" applyFont="1" applyFill="1" applyBorder="1" applyProtection="1"/>
    <xf numFmtId="167" fontId="1" fillId="3" borderId="0" xfId="2" applyNumberFormat="1" applyFont="1" applyFill="1" applyBorder="1" applyProtection="1"/>
    <xf numFmtId="167" fontId="4" fillId="3" borderId="7" xfId="2" applyNumberFormat="1" applyFont="1" applyFill="1" applyBorder="1" applyProtection="1"/>
    <xf numFmtId="167" fontId="0" fillId="3" borderId="13" xfId="2" applyNumberFormat="1" applyFont="1" applyFill="1" applyBorder="1" applyProtection="1"/>
    <xf numFmtId="167" fontId="4" fillId="3" borderId="35" xfId="2" applyNumberFormat="1" applyFont="1" applyFill="1" applyBorder="1" applyProtection="1"/>
    <xf numFmtId="167" fontId="0" fillId="3" borderId="9" xfId="2" applyNumberFormat="1" applyFont="1" applyFill="1" applyBorder="1" applyProtection="1"/>
    <xf numFmtId="167" fontId="4" fillId="5" borderId="12" xfId="2" applyNumberFormat="1" applyFont="1" applyFill="1" applyBorder="1" applyProtection="1"/>
    <xf numFmtId="167" fontId="0" fillId="2" borderId="16" xfId="2" applyNumberFormat="1" applyFont="1" applyFill="1" applyBorder="1"/>
    <xf numFmtId="167" fontId="4" fillId="2" borderId="16" xfId="0" applyNumberFormat="1" applyFont="1" applyFill="1" applyBorder="1"/>
    <xf numFmtId="167" fontId="22" fillId="0" borderId="0" xfId="2" applyNumberFormat="1" applyFont="1" applyFill="1" applyBorder="1" applyProtection="1"/>
    <xf numFmtId="183" fontId="0" fillId="3" borderId="34" xfId="2" applyNumberFormat="1" applyFont="1" applyFill="1" applyBorder="1" applyProtection="1"/>
    <xf numFmtId="183" fontId="0" fillId="3" borderId="9" xfId="2" applyNumberFormat="1" applyFont="1" applyFill="1" applyBorder="1" applyProtection="1"/>
    <xf numFmtId="183" fontId="1" fillId="3" borderId="34" xfId="2" applyNumberFormat="1" applyFont="1" applyFill="1" applyBorder="1" applyProtection="1"/>
    <xf numFmtId="183" fontId="1" fillId="3" borderId="9" xfId="2" applyNumberFormat="1" applyFont="1" applyFill="1" applyBorder="1" applyProtection="1"/>
    <xf numFmtId="183" fontId="4" fillId="3" borderId="6" xfId="2" applyNumberFormat="1" applyFont="1" applyFill="1" applyBorder="1" applyProtection="1"/>
    <xf numFmtId="167" fontId="0" fillId="3" borderId="34" xfId="2" applyNumberFormat="1" applyFont="1" applyFill="1" applyBorder="1" applyAlignment="1" applyProtection="1">
      <alignment horizontal="center"/>
    </xf>
    <xf numFmtId="167" fontId="4" fillId="3" borderId="7" xfId="2" applyNumberFormat="1" applyFont="1" applyFill="1" applyBorder="1" applyAlignment="1" applyProtection="1">
      <alignment horizontal="center"/>
    </xf>
    <xf numFmtId="167" fontId="4" fillId="3" borderId="16" xfId="2" applyNumberFormat="1" applyFont="1" applyFill="1" applyBorder="1" applyAlignment="1" applyProtection="1">
      <alignment horizontal="center"/>
    </xf>
    <xf numFmtId="167" fontId="0" fillId="3" borderId="7" xfId="2" applyNumberFormat="1" applyFont="1" applyFill="1" applyBorder="1" applyProtection="1"/>
    <xf numFmtId="167" fontId="0" fillId="3" borderId="15" xfId="2" applyNumberFormat="1" applyFont="1" applyFill="1" applyBorder="1" applyProtection="1"/>
    <xf numFmtId="167" fontId="0" fillId="3" borderId="12" xfId="2" applyNumberFormat="1" applyFont="1" applyFill="1" applyBorder="1" applyProtection="1"/>
    <xf numFmtId="167" fontId="0" fillId="19" borderId="0" xfId="0" applyNumberFormat="1" applyFill="1"/>
    <xf numFmtId="183" fontId="0" fillId="10" borderId="0" xfId="0" applyNumberFormat="1" applyFill="1"/>
    <xf numFmtId="167" fontId="1" fillId="2" borderId="16" xfId="2" applyNumberFormat="1" applyFont="1" applyFill="1" applyBorder="1"/>
    <xf numFmtId="167" fontId="0" fillId="2" borderId="16" xfId="0" applyNumberFormat="1" applyFill="1" applyBorder="1"/>
    <xf numFmtId="167" fontId="0" fillId="5" borderId="16" xfId="0" applyNumberFormat="1" applyFill="1" applyBorder="1"/>
    <xf numFmtId="167" fontId="0" fillId="7" borderId="16" xfId="0" applyNumberFormat="1" applyFill="1" applyBorder="1"/>
    <xf numFmtId="167" fontId="4" fillId="2" borderId="16" xfId="2" applyNumberFormat="1" applyFont="1" applyFill="1" applyBorder="1"/>
    <xf numFmtId="166" fontId="66" fillId="2" borderId="16" xfId="0" applyNumberFormat="1" applyFont="1" applyFill="1" applyBorder="1"/>
    <xf numFmtId="167" fontId="0" fillId="3" borderId="27" xfId="2" applyNumberFormat="1" applyFont="1" applyFill="1" applyBorder="1" applyAlignment="1" applyProtection="1">
      <alignment horizontal="center"/>
    </xf>
    <xf numFmtId="167" fontId="51" fillId="6" borderId="16" xfId="2" applyNumberFormat="1" applyFont="1" applyFill="1" applyBorder="1" applyProtection="1">
      <protection locked="0"/>
    </xf>
    <xf numFmtId="39" fontId="0" fillId="5" borderId="9" xfId="2" applyNumberFormat="1" applyFont="1" applyFill="1" applyBorder="1" applyProtection="1"/>
    <xf numFmtId="0" fontId="0" fillId="2" borderId="16" xfId="0" applyFill="1" applyBorder="1" applyAlignment="1">
      <alignment wrapText="1"/>
    </xf>
    <xf numFmtId="185" fontId="0" fillId="19" borderId="0" xfId="0" applyNumberFormat="1" applyFill="1"/>
    <xf numFmtId="185" fontId="0" fillId="2" borderId="0" xfId="0" applyNumberFormat="1" applyFill="1"/>
    <xf numFmtId="168" fontId="0" fillId="6" borderId="16" xfId="1" applyNumberFormat="1" applyFont="1" applyFill="1" applyBorder="1" applyProtection="1">
      <protection locked="0"/>
    </xf>
    <xf numFmtId="168" fontId="0" fillId="2" borderId="0" xfId="1" applyNumberFormat="1" applyFont="1" applyFill="1" applyBorder="1" applyAlignment="1" applyProtection="1">
      <alignment horizontal="center"/>
    </xf>
    <xf numFmtId="168" fontId="0" fillId="6" borderId="16" xfId="1" applyNumberFormat="1" applyFont="1" applyFill="1" applyBorder="1" applyProtection="1">
      <protection locked="0"/>
    </xf>
    <xf numFmtId="0" fontId="57" fillId="2" borderId="0" xfId="0" applyFont="1" applyFill="1" applyProtection="1"/>
    <xf numFmtId="0" fontId="11" fillId="7" borderId="13" xfId="0" applyFont="1" applyFill="1" applyBorder="1" applyAlignment="1" applyProtection="1">
      <alignment horizontal="center" vertical="center"/>
    </xf>
    <xf numFmtId="0" fontId="57" fillId="2" borderId="40" xfId="0" applyFont="1" applyFill="1" applyBorder="1" applyProtection="1"/>
    <xf numFmtId="0" fontId="10" fillId="2" borderId="41" xfId="0" applyFont="1" applyFill="1" applyBorder="1" applyAlignment="1" applyProtection="1">
      <alignment vertical="center" wrapText="1"/>
    </xf>
    <xf numFmtId="0" fontId="10" fillId="2" borderId="42" xfId="0" applyFont="1" applyFill="1" applyBorder="1" applyAlignment="1" applyProtection="1">
      <alignment horizontal="center" vertical="center" wrapText="1"/>
    </xf>
    <xf numFmtId="0" fontId="14" fillId="2" borderId="0" xfId="4" applyFont="1" applyFill="1" applyProtection="1"/>
    <xf numFmtId="0" fontId="11" fillId="7" borderId="8" xfId="0" applyFont="1" applyFill="1" applyBorder="1" applyAlignment="1" applyProtection="1">
      <alignment horizontal="center" vertical="center"/>
    </xf>
    <xf numFmtId="0" fontId="57" fillId="2" borderId="44" xfId="0" applyFont="1" applyFill="1" applyBorder="1" applyProtection="1"/>
    <xf numFmtId="0" fontId="57" fillId="2" borderId="0" xfId="0" applyFont="1" applyFill="1" applyAlignment="1" applyProtection="1">
      <alignment wrapText="1"/>
    </xf>
    <xf numFmtId="0" fontId="57" fillId="2" borderId="0" xfId="0" applyFont="1" applyFill="1" applyAlignment="1" applyProtection="1">
      <alignment horizontal="center"/>
    </xf>
    <xf numFmtId="0" fontId="57" fillId="2" borderId="0" xfId="0" applyFont="1" applyFill="1" applyAlignment="1" applyProtection="1">
      <alignment horizontal="center" wrapText="1"/>
    </xf>
    <xf numFmtId="0" fontId="11" fillId="2" borderId="6" xfId="0" applyFont="1" applyFill="1" applyBorder="1" applyAlignment="1" applyProtection="1">
      <alignment horizontal="center" vertical="center"/>
    </xf>
    <xf numFmtId="0" fontId="11" fillId="2" borderId="16"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168" fontId="58" fillId="2" borderId="0" xfId="1" applyNumberFormat="1" applyFont="1" applyFill="1" applyProtection="1"/>
    <xf numFmtId="0" fontId="11" fillId="5" borderId="6" xfId="0" applyFont="1" applyFill="1" applyBorder="1" applyAlignment="1" applyProtection="1">
      <alignment wrapText="1"/>
    </xf>
    <xf numFmtId="0" fontId="11" fillId="5" borderId="6" xfId="0" applyFont="1" applyFill="1" applyBorder="1" applyAlignment="1" applyProtection="1">
      <alignment horizontal="center" wrapText="1"/>
    </xf>
    <xf numFmtId="9" fontId="11" fillId="5" borderId="48" xfId="3" applyFont="1" applyFill="1" applyBorder="1" applyAlignment="1" applyProtection="1">
      <alignment horizontal="center" wrapText="1"/>
    </xf>
    <xf numFmtId="0" fontId="57" fillId="2" borderId="28" xfId="0" applyFont="1" applyFill="1" applyBorder="1" applyAlignment="1" applyProtection="1">
      <alignment horizontal="center"/>
    </xf>
    <xf numFmtId="0" fontId="10" fillId="6" borderId="16" xfId="0" applyFont="1" applyFill="1" applyBorder="1" applyAlignment="1" applyProtection="1">
      <alignment horizontal="center" vertical="center" wrapText="1"/>
    </xf>
    <xf numFmtId="0" fontId="57" fillId="2" borderId="16" xfId="0" applyFont="1" applyFill="1" applyBorder="1" applyAlignment="1" applyProtection="1">
      <alignment horizontal="center"/>
    </xf>
    <xf numFmtId="9" fontId="57" fillId="2" borderId="45" xfId="3" applyFont="1" applyFill="1" applyBorder="1" applyAlignment="1" applyProtection="1">
      <alignment horizontal="center"/>
    </xf>
    <xf numFmtId="0" fontId="57" fillId="2" borderId="43" xfId="0" applyFont="1" applyFill="1" applyBorder="1" applyAlignment="1" applyProtection="1">
      <alignment horizontal="center"/>
    </xf>
    <xf numFmtId="0" fontId="10" fillId="2" borderId="0" xfId="1" applyNumberFormat="1" applyFont="1" applyFill="1" applyProtection="1"/>
    <xf numFmtId="0" fontId="60" fillId="20" borderId="0" xfId="0" applyFont="1" applyFill="1" applyAlignment="1" applyProtection="1">
      <alignment wrapText="1"/>
    </xf>
    <xf numFmtId="0" fontId="57" fillId="2" borderId="11" xfId="0" applyFont="1" applyFill="1" applyBorder="1" applyAlignment="1" applyProtection="1">
      <alignment horizontal="center"/>
    </xf>
    <xf numFmtId="0" fontId="57" fillId="2" borderId="49" xfId="0" applyFont="1" applyFill="1" applyBorder="1" applyAlignment="1" applyProtection="1">
      <alignment horizontal="center"/>
    </xf>
    <xf numFmtId="0" fontId="46" fillId="2" borderId="0" xfId="0" applyFont="1" applyFill="1" applyProtection="1"/>
    <xf numFmtId="0" fontId="10" fillId="2" borderId="0" xfId="0" applyFont="1" applyFill="1" applyAlignment="1" applyProtection="1">
      <alignment horizontal="center"/>
    </xf>
    <xf numFmtId="0" fontId="10" fillId="2" borderId="0" xfId="0" applyFont="1" applyFill="1" applyAlignment="1" applyProtection="1">
      <alignment horizontal="center" vertical="center"/>
    </xf>
    <xf numFmtId="0" fontId="10" fillId="0" borderId="0" xfId="0" applyFont="1" applyAlignment="1" applyProtection="1">
      <alignment horizontal="center" vertical="center" wrapText="1"/>
    </xf>
    <xf numFmtId="0" fontId="46" fillId="20" borderId="44" xfId="0" applyFont="1" applyFill="1" applyBorder="1" applyProtection="1"/>
    <xf numFmtId="0" fontId="46" fillId="20" borderId="0" xfId="0" applyFont="1" applyFill="1" applyAlignment="1" applyProtection="1">
      <alignment wrapText="1"/>
    </xf>
    <xf numFmtId="0" fontId="46" fillId="20" borderId="0" xfId="0" applyFont="1" applyFill="1" applyAlignment="1" applyProtection="1">
      <alignment horizontal="center"/>
    </xf>
    <xf numFmtId="0" fontId="11" fillId="5" borderId="14" xfId="0" applyFont="1" applyFill="1" applyBorder="1" applyAlignment="1" applyProtection="1">
      <alignment horizontal="center" wrapText="1"/>
    </xf>
    <xf numFmtId="9" fontId="11" fillId="5" borderId="50" xfId="3" applyFont="1" applyFill="1" applyBorder="1" applyAlignment="1" applyProtection="1">
      <alignment horizontal="center" wrapText="1"/>
    </xf>
    <xf numFmtId="0" fontId="57" fillId="2" borderId="5" xfId="0" applyFont="1" applyFill="1" applyBorder="1" applyAlignment="1" applyProtection="1">
      <alignment horizontal="center"/>
    </xf>
    <xf numFmtId="0" fontId="57" fillId="2" borderId="47" xfId="0" applyFont="1" applyFill="1" applyBorder="1" applyAlignment="1" applyProtection="1">
      <alignment horizontal="center"/>
    </xf>
    <xf numFmtId="9" fontId="57" fillId="2" borderId="48" xfId="3" applyFont="1" applyFill="1" applyBorder="1" applyAlignment="1" applyProtection="1">
      <alignment horizontal="center"/>
    </xf>
    <xf numFmtId="0" fontId="10" fillId="2" borderId="44" xfId="0" applyFont="1" applyFill="1" applyBorder="1" applyProtection="1"/>
    <xf numFmtId="0" fontId="10" fillId="2" borderId="0" xfId="0" applyFont="1" applyFill="1" applyAlignment="1" applyProtection="1">
      <alignment wrapText="1"/>
    </xf>
    <xf numFmtId="0" fontId="10" fillId="2" borderId="0" xfId="0" applyFont="1" applyFill="1" applyProtection="1"/>
    <xf numFmtId="49" fontId="10" fillId="2" borderId="0" xfId="9" applyNumberFormat="1" applyFont="1" applyFill="1" applyAlignment="1" applyProtection="1">
      <alignment wrapText="1"/>
    </xf>
    <xf numFmtId="0" fontId="11" fillId="5" borderId="41" xfId="0" applyFont="1" applyFill="1" applyBorder="1" applyAlignment="1" applyProtection="1">
      <alignment horizontal="center" wrapText="1"/>
    </xf>
    <xf numFmtId="9" fontId="11" fillId="5" borderId="42" xfId="3" applyFont="1" applyFill="1" applyBorder="1" applyAlignment="1" applyProtection="1">
      <alignment horizontal="center" wrapText="1"/>
    </xf>
    <xf numFmtId="0" fontId="11" fillId="21" borderId="0" xfId="0" applyFont="1" applyFill="1" applyAlignment="1" applyProtection="1">
      <alignment horizontal="center" wrapText="1"/>
    </xf>
    <xf numFmtId="0" fontId="11" fillId="21" borderId="14" xfId="0" applyFont="1" applyFill="1" applyBorder="1" applyAlignment="1" applyProtection="1">
      <alignment horizontal="center" wrapText="1"/>
    </xf>
    <xf numFmtId="9" fontId="11" fillId="21" borderId="50" xfId="3" applyFont="1" applyFill="1" applyBorder="1" applyAlignment="1" applyProtection="1">
      <alignment horizontal="center" wrapText="1"/>
    </xf>
    <xf numFmtId="0" fontId="57" fillId="21" borderId="6" xfId="0" applyFont="1" applyFill="1" applyBorder="1" applyAlignment="1" applyProtection="1">
      <alignment horizontal="center"/>
    </xf>
    <xf numFmtId="0" fontId="57" fillId="21" borderId="7" xfId="0" applyFont="1" applyFill="1" applyBorder="1" applyAlignment="1" applyProtection="1">
      <alignment horizontal="center"/>
    </xf>
    <xf numFmtId="9" fontId="57" fillId="2" borderId="55" xfId="3" applyFont="1" applyFill="1" applyBorder="1" applyAlignment="1" applyProtection="1">
      <alignment horizontal="center"/>
    </xf>
    <xf numFmtId="0" fontId="11" fillId="2" borderId="44" xfId="0" applyFont="1" applyFill="1" applyBorder="1" applyProtection="1"/>
    <xf numFmtId="0" fontId="57" fillId="21" borderId="0" xfId="0" applyFont="1" applyFill="1" applyProtection="1"/>
    <xf numFmtId="0" fontId="54" fillId="2" borderId="7" xfId="0" applyFont="1" applyFill="1" applyBorder="1" applyAlignment="1" applyProtection="1">
      <alignment horizontal="center" vertical="center"/>
    </xf>
    <xf numFmtId="0" fontId="57" fillId="2" borderId="27" xfId="0" applyFont="1" applyFill="1" applyBorder="1" applyAlignment="1" applyProtection="1">
      <alignment horizontal="center"/>
    </xf>
    <xf numFmtId="9" fontId="57" fillId="2" borderId="16" xfId="3" applyFont="1" applyFill="1" applyBorder="1" applyAlignment="1" applyProtection="1">
      <alignment horizontal="center"/>
    </xf>
    <xf numFmtId="0" fontId="46" fillId="2" borderId="0" xfId="0" applyFont="1" applyFill="1" applyAlignment="1" applyProtection="1">
      <alignment horizontal="center"/>
    </xf>
    <xf numFmtId="0" fontId="10" fillId="2" borderId="41" xfId="0" applyFont="1" applyFill="1" applyBorder="1" applyAlignment="1" applyProtection="1">
      <alignment horizontal="center"/>
    </xf>
    <xf numFmtId="0" fontId="57" fillId="2" borderId="41" xfId="0" applyFont="1" applyFill="1" applyBorder="1" applyAlignment="1" applyProtection="1">
      <alignment horizontal="center"/>
    </xf>
    <xf numFmtId="0" fontId="46" fillId="2" borderId="44" xfId="0" applyFont="1" applyFill="1" applyBorder="1" applyProtection="1"/>
    <xf numFmtId="0" fontId="46" fillId="2" borderId="0" xfId="0" applyFont="1" applyFill="1" applyAlignment="1" applyProtection="1">
      <alignment wrapText="1"/>
    </xf>
    <xf numFmtId="0" fontId="57" fillId="4" borderId="7" xfId="0" applyFont="1" applyFill="1" applyBorder="1" applyProtection="1"/>
    <xf numFmtId="0" fontId="57" fillId="4" borderId="16" xfId="0" applyFont="1" applyFill="1" applyBorder="1" applyProtection="1"/>
    <xf numFmtId="0" fontId="57" fillId="2" borderId="51" xfId="0" applyFont="1" applyFill="1" applyBorder="1" applyAlignment="1" applyProtection="1">
      <alignment horizontal="center"/>
    </xf>
    <xf numFmtId="0" fontId="57" fillId="2" borderId="0" xfId="0" applyFont="1" applyFill="1" applyAlignment="1" applyProtection="1">
      <alignment horizontal="center" vertical="center"/>
    </xf>
    <xf numFmtId="168" fontId="11" fillId="5" borderId="6" xfId="0" applyNumberFormat="1" applyFont="1" applyFill="1" applyBorder="1" applyAlignment="1" applyProtection="1">
      <alignment horizontal="center" wrapText="1"/>
    </xf>
    <xf numFmtId="0" fontId="11" fillId="5" borderId="5" xfId="0" applyFont="1" applyFill="1" applyBorder="1" applyAlignment="1" applyProtection="1">
      <alignment horizontal="center" wrapText="1"/>
    </xf>
    <xf numFmtId="9" fontId="11" fillId="5" borderId="7" xfId="0" applyNumberFormat="1" applyFont="1" applyFill="1" applyBorder="1" applyAlignment="1" applyProtection="1">
      <alignment horizontal="center" wrapText="1"/>
    </xf>
    <xf numFmtId="0" fontId="63" fillId="5" borderId="44" xfId="0" applyFont="1" applyFill="1" applyBorder="1" applyProtection="1"/>
    <xf numFmtId="0" fontId="56" fillId="5" borderId="14" xfId="0" applyFont="1" applyFill="1" applyBorder="1" applyAlignment="1" applyProtection="1">
      <alignment horizontal="left" wrapText="1"/>
    </xf>
    <xf numFmtId="168" fontId="56" fillId="5" borderId="14" xfId="0" applyNumberFormat="1" applyFont="1" applyFill="1" applyBorder="1" applyAlignment="1" applyProtection="1">
      <alignment horizontal="center" wrapText="1"/>
    </xf>
    <xf numFmtId="0" fontId="64" fillId="2" borderId="0" xfId="0" applyFont="1" applyFill="1" applyProtection="1"/>
    <xf numFmtId="0" fontId="11" fillId="2" borderId="0" xfId="0" applyFont="1" applyFill="1" applyAlignment="1" applyProtection="1">
      <alignment vertical="top"/>
    </xf>
    <xf numFmtId="0" fontId="11" fillId="2" borderId="0" xfId="0" applyFont="1" applyFill="1" applyAlignment="1" applyProtection="1">
      <alignment horizontal="center" vertical="top"/>
    </xf>
    <xf numFmtId="0" fontId="11" fillId="2" borderId="8"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73" fillId="2" borderId="0" xfId="0" applyFont="1" applyFill="1" applyAlignment="1" applyProtection="1">
      <alignment horizontal="center" vertical="center"/>
    </xf>
    <xf numFmtId="0" fontId="73" fillId="2" borderId="9" xfId="0" applyFont="1" applyFill="1" applyBorder="1" applyAlignment="1" applyProtection="1">
      <alignment horizontal="center" vertical="center"/>
    </xf>
    <xf numFmtId="0" fontId="11" fillId="2" borderId="16" xfId="0" applyFont="1" applyFill="1" applyBorder="1" applyAlignment="1" applyProtection="1">
      <alignment horizontal="right" vertical="center" wrapText="1"/>
    </xf>
    <xf numFmtId="0" fontId="54" fillId="2" borderId="11" xfId="0" applyFont="1" applyFill="1" applyBorder="1" applyAlignment="1" applyProtection="1">
      <alignment horizontal="center" vertical="center"/>
    </xf>
    <xf numFmtId="0" fontId="11" fillId="6" borderId="11" xfId="0" applyFont="1" applyFill="1" applyBorder="1" applyAlignment="1" applyProtection="1">
      <alignment horizontal="center" vertical="center" wrapText="1"/>
    </xf>
    <xf numFmtId="9" fontId="74" fillId="2" borderId="11" xfId="3" applyFont="1" applyFill="1" applyBorder="1" applyAlignment="1" applyProtection="1">
      <alignment horizontal="center" vertical="center" wrapText="1"/>
    </xf>
    <xf numFmtId="9" fontId="74" fillId="2" borderId="12" xfId="3" applyFont="1" applyFill="1" applyBorder="1" applyAlignment="1" applyProtection="1">
      <alignment horizontal="center" vertical="center" wrapText="1"/>
    </xf>
    <xf numFmtId="0" fontId="11" fillId="2" borderId="0" xfId="0" applyFont="1" applyFill="1" applyAlignment="1" applyProtection="1">
      <alignment wrapText="1"/>
    </xf>
    <xf numFmtId="0" fontId="52" fillId="2" borderId="0" xfId="0" applyFont="1" applyFill="1" applyAlignment="1" applyProtection="1">
      <alignment horizontal="center" vertical="center" wrapText="1"/>
    </xf>
    <xf numFmtId="0" fontId="52" fillId="2" borderId="0" xfId="0" applyFont="1" applyFill="1" applyAlignment="1" applyProtection="1">
      <alignment vertical="center" wrapText="1"/>
    </xf>
    <xf numFmtId="9" fontId="59" fillId="2" borderId="0" xfId="3" applyFont="1" applyFill="1" applyBorder="1" applyAlignment="1" applyProtection="1">
      <alignment horizontal="center" vertical="center"/>
    </xf>
    <xf numFmtId="0" fontId="10" fillId="2" borderId="0" xfId="0" applyFont="1" applyFill="1" applyAlignment="1" applyProtection="1">
      <alignment horizontal="center" wrapText="1"/>
    </xf>
    <xf numFmtId="0" fontId="10" fillId="7" borderId="11" xfId="0" applyFont="1" applyFill="1" applyBorder="1" applyProtection="1"/>
    <xf numFmtId="0" fontId="10" fillId="7" borderId="11" xfId="0" applyFont="1" applyFill="1" applyBorder="1" applyAlignment="1" applyProtection="1">
      <alignment horizontal="center"/>
    </xf>
    <xf numFmtId="0" fontId="10" fillId="2" borderId="11" xfId="0" applyFont="1" applyFill="1" applyBorder="1" applyProtection="1"/>
    <xf numFmtId="0" fontId="34" fillId="2" borderId="0" xfId="0" applyFont="1" applyFill="1" applyProtection="1"/>
    <xf numFmtId="168" fontId="10" fillId="2" borderId="0" xfId="1" applyNumberFormat="1" applyFont="1" applyFill="1" applyProtection="1"/>
    <xf numFmtId="0" fontId="48" fillId="2" borderId="0" xfId="0" applyFont="1" applyFill="1" applyProtection="1"/>
    <xf numFmtId="168" fontId="10" fillId="2" borderId="8" xfId="1" applyNumberFormat="1" applyFont="1" applyFill="1" applyBorder="1" applyProtection="1"/>
    <xf numFmtId="168" fontId="10" fillId="2" borderId="0" xfId="1" applyNumberFormat="1" applyFont="1" applyFill="1" applyBorder="1" applyProtection="1"/>
    <xf numFmtId="0" fontId="78" fillId="0" borderId="0" xfId="0" applyFont="1" applyProtection="1"/>
    <xf numFmtId="0" fontId="10" fillId="0" borderId="0" xfId="0" applyFont="1" applyProtection="1"/>
    <xf numFmtId="0" fontId="11" fillId="10" borderId="16" xfId="0" applyFont="1" applyFill="1" applyBorder="1" applyAlignment="1" applyProtection="1">
      <alignment horizontal="center" vertical="center" wrapText="1"/>
      <protection locked="0"/>
    </xf>
    <xf numFmtId="0" fontId="4" fillId="6" borderId="0" xfId="0" applyFont="1" applyFill="1" applyProtection="1"/>
    <xf numFmtId="168" fontId="22" fillId="6" borderId="0" xfId="1" applyNumberFormat="1" applyFont="1" applyFill="1" applyProtection="1"/>
    <xf numFmtId="168" fontId="22" fillId="2" borderId="0" xfId="1" applyNumberFormat="1" applyFont="1" applyFill="1" applyProtection="1"/>
    <xf numFmtId="0" fontId="22" fillId="2" borderId="0" xfId="0" applyFont="1" applyFill="1" applyProtection="1"/>
    <xf numFmtId="0" fontId="0" fillId="2" borderId="0" xfId="0" applyFill="1" applyProtection="1"/>
    <xf numFmtId="168" fontId="0" fillId="2" borderId="0" xfId="1" applyNumberFormat="1" applyFont="1" applyFill="1" applyProtection="1"/>
    <xf numFmtId="168" fontId="0" fillId="0" borderId="0" xfId="1" applyNumberFormat="1" applyFont="1" applyProtection="1"/>
    <xf numFmtId="0" fontId="4" fillId="7" borderId="8" xfId="0" applyFont="1" applyFill="1" applyBorder="1" applyProtection="1"/>
    <xf numFmtId="168" fontId="22" fillId="2" borderId="0" xfId="1" applyNumberFormat="1" applyFont="1" applyFill="1" applyBorder="1" applyProtection="1"/>
    <xf numFmtId="168" fontId="1" fillId="2" borderId="0" xfId="1" applyNumberFormat="1" applyFont="1" applyFill="1" applyBorder="1" applyProtection="1"/>
    <xf numFmtId="0" fontId="24" fillId="7" borderId="9" xfId="0" applyFont="1" applyFill="1" applyBorder="1" applyProtection="1"/>
    <xf numFmtId="0" fontId="24" fillId="2" borderId="0" xfId="0" applyFont="1" applyFill="1" applyProtection="1"/>
    <xf numFmtId="168" fontId="1" fillId="2" borderId="0" xfId="1" applyNumberFormat="1" applyFont="1" applyFill="1" applyProtection="1"/>
    <xf numFmtId="168" fontId="1" fillId="0" borderId="0" xfId="1" applyNumberFormat="1" applyFont="1" applyProtection="1"/>
    <xf numFmtId="168" fontId="1" fillId="7" borderId="8" xfId="1" applyNumberFormat="1" applyFont="1" applyFill="1" applyBorder="1" applyProtection="1"/>
    <xf numFmtId="0" fontId="18" fillId="2" borderId="0" xfId="1" applyNumberFormat="1" applyFont="1" applyFill="1" applyBorder="1" applyAlignment="1" applyProtection="1">
      <alignment horizontal="left" vertical="center"/>
    </xf>
    <xf numFmtId="168" fontId="22" fillId="2" borderId="0" xfId="1" applyNumberFormat="1" applyFont="1" applyFill="1" applyBorder="1" applyAlignment="1" applyProtection="1">
      <alignment horizontal="right"/>
    </xf>
    <xf numFmtId="168" fontId="18" fillId="5" borderId="13" xfId="1" applyNumberFormat="1" applyFont="1" applyFill="1" applyBorder="1" applyProtection="1"/>
    <xf numFmtId="168" fontId="18" fillId="5" borderId="15" xfId="1" applyNumberFormat="1" applyFont="1" applyFill="1" applyBorder="1" applyProtection="1"/>
    <xf numFmtId="0" fontId="26" fillId="2" borderId="0" xfId="1" applyNumberFormat="1" applyFont="1" applyFill="1" applyBorder="1" applyAlignment="1" applyProtection="1">
      <alignment horizontal="left" vertical="center"/>
    </xf>
    <xf numFmtId="0" fontId="11" fillId="2" borderId="0" xfId="0" applyFont="1" applyFill="1" applyProtection="1"/>
    <xf numFmtId="168" fontId="10" fillId="2" borderId="9" xfId="1" applyNumberFormat="1" applyFont="1" applyFill="1" applyBorder="1" applyProtection="1"/>
    <xf numFmtId="168" fontId="18" fillId="5" borderId="8" xfId="1" applyNumberFormat="1" applyFont="1" applyFill="1" applyBorder="1" applyAlignment="1" applyProtection="1">
      <alignment horizontal="right" vertical="center"/>
    </xf>
    <xf numFmtId="168" fontId="18" fillId="5" borderId="8" xfId="1" applyNumberFormat="1" applyFont="1" applyFill="1" applyBorder="1" applyAlignment="1" applyProtection="1">
      <alignment horizontal="right"/>
    </xf>
    <xf numFmtId="168" fontId="18" fillId="5" borderId="10" xfId="1" applyNumberFormat="1" applyFont="1" applyFill="1" applyBorder="1" applyAlignment="1" applyProtection="1">
      <alignment horizontal="right"/>
    </xf>
    <xf numFmtId="168" fontId="18" fillId="2" borderId="0" xfId="1" applyNumberFormat="1" applyFont="1" applyFill="1" applyBorder="1" applyAlignment="1" applyProtection="1">
      <alignment horizontal="right"/>
    </xf>
    <xf numFmtId="168" fontId="18" fillId="2" borderId="0" xfId="1" applyNumberFormat="1" applyFont="1" applyFill="1" applyBorder="1" applyProtection="1"/>
    <xf numFmtId="168" fontId="26" fillId="2" borderId="0" xfId="1" applyNumberFormat="1" applyFont="1" applyFill="1" applyBorder="1" applyAlignment="1" applyProtection="1">
      <alignment horizontal="center"/>
    </xf>
    <xf numFmtId="168" fontId="27" fillId="2" borderId="0" xfId="1" applyNumberFormat="1" applyFont="1" applyFill="1" applyBorder="1" applyAlignment="1" applyProtection="1">
      <alignment horizontal="center"/>
    </xf>
    <xf numFmtId="0" fontId="0" fillId="2" borderId="21" xfId="0" applyFill="1" applyBorder="1" applyProtection="1"/>
    <xf numFmtId="0" fontId="4" fillId="2" borderId="18" xfId="0" quotePrefix="1" applyFont="1" applyFill="1" applyBorder="1" applyAlignment="1" applyProtection="1">
      <alignment horizontal="center"/>
    </xf>
    <xf numFmtId="0" fontId="4" fillId="2" borderId="18" xfId="0" applyFont="1" applyFill="1" applyBorder="1" applyAlignment="1" applyProtection="1">
      <alignment horizontal="center"/>
    </xf>
    <xf numFmtId="0" fontId="4" fillId="2" borderId="22" xfId="0" applyFont="1" applyFill="1" applyBorder="1" applyAlignment="1" applyProtection="1">
      <alignment horizontal="center"/>
    </xf>
    <xf numFmtId="168" fontId="0" fillId="7" borderId="8" xfId="1" applyNumberFormat="1" applyFont="1" applyFill="1" applyBorder="1" applyProtection="1"/>
    <xf numFmtId="168" fontId="22" fillId="2" borderId="0" xfId="1" applyNumberFormat="1" applyFont="1" applyFill="1" applyBorder="1" applyAlignment="1" applyProtection="1">
      <alignment horizontal="center"/>
    </xf>
    <xf numFmtId="168" fontId="28" fillId="2" borderId="0" xfId="1" applyNumberFormat="1" applyFont="1" applyFill="1" applyBorder="1" applyAlignment="1" applyProtection="1">
      <alignment horizontal="right"/>
    </xf>
    <xf numFmtId="0" fontId="0" fillId="2" borderId="23" xfId="0" applyFill="1" applyBorder="1" applyProtection="1"/>
    <xf numFmtId="9" fontId="4" fillId="2" borderId="11" xfId="0" applyNumberFormat="1" applyFont="1" applyFill="1" applyBorder="1" applyAlignment="1" applyProtection="1">
      <alignment horizontal="center"/>
    </xf>
    <xf numFmtId="9" fontId="4" fillId="2" borderId="24" xfId="0" applyNumberFormat="1" applyFont="1" applyFill="1" applyBorder="1" applyAlignment="1" applyProtection="1">
      <alignment horizontal="center"/>
    </xf>
    <xf numFmtId="0" fontId="10" fillId="2" borderId="10" xfId="1" applyNumberFormat="1" applyFont="1" applyFill="1" applyBorder="1" applyAlignment="1" applyProtection="1">
      <alignment horizontal="left" indent="1"/>
    </xf>
    <xf numFmtId="168" fontId="10" fillId="2" borderId="11" xfId="1" applyNumberFormat="1" applyFont="1" applyFill="1" applyBorder="1" applyProtection="1"/>
    <xf numFmtId="168" fontId="10" fillId="2" borderId="12" xfId="1" applyNumberFormat="1" applyFont="1" applyFill="1" applyBorder="1" applyProtection="1"/>
    <xf numFmtId="168" fontId="29" fillId="2" borderId="0" xfId="1" applyNumberFormat="1" applyFont="1" applyFill="1" applyBorder="1" applyAlignment="1" applyProtection="1">
      <alignment horizontal="center"/>
    </xf>
    <xf numFmtId="0" fontId="0" fillId="2" borderId="25" xfId="0" applyFill="1" applyBorder="1" applyProtection="1"/>
    <xf numFmtId="10" fontId="4" fillId="2" borderId="0" xfId="0" applyNumberFormat="1" applyFont="1" applyFill="1" applyAlignment="1" applyProtection="1">
      <alignment horizontal="center"/>
    </xf>
    <xf numFmtId="168" fontId="0" fillId="2" borderId="26" xfId="1" applyNumberFormat="1" applyFont="1" applyFill="1" applyBorder="1" applyProtection="1"/>
    <xf numFmtId="168" fontId="30" fillId="0" borderId="0" xfId="1" applyNumberFormat="1" applyFont="1" applyBorder="1" applyProtection="1"/>
    <xf numFmtId="168" fontId="30" fillId="12" borderId="16" xfId="1" applyNumberFormat="1" applyFont="1" applyFill="1" applyBorder="1" applyAlignment="1" applyProtection="1">
      <alignment horizontal="center"/>
    </xf>
    <xf numFmtId="168" fontId="29" fillId="0" borderId="0" xfId="1" applyNumberFormat="1" applyFont="1" applyFill="1" applyBorder="1" applyAlignment="1" applyProtection="1">
      <alignment horizontal="center"/>
    </xf>
    <xf numFmtId="10" fontId="4" fillId="2" borderId="11" xfId="0" applyNumberFormat="1" applyFont="1" applyFill="1" applyBorder="1" applyAlignment="1" applyProtection="1">
      <alignment horizontal="center"/>
    </xf>
    <xf numFmtId="168" fontId="31" fillId="7" borderId="8" xfId="1" applyNumberFormat="1" applyFont="1" applyFill="1" applyBorder="1" applyProtection="1"/>
    <xf numFmtId="168" fontId="22" fillId="0" borderId="16" xfId="1" applyNumberFormat="1" applyFont="1" applyBorder="1" applyProtection="1"/>
    <xf numFmtId="168" fontId="22" fillId="13" borderId="16" xfId="1" applyNumberFormat="1" applyFont="1" applyFill="1" applyBorder="1" applyProtection="1"/>
    <xf numFmtId="167" fontId="22" fillId="3" borderId="16" xfId="2" applyNumberFormat="1" applyFont="1" applyFill="1" applyBorder="1" applyProtection="1"/>
    <xf numFmtId="167" fontId="22" fillId="3" borderId="5" xfId="2" applyNumberFormat="1" applyFont="1" applyFill="1" applyBorder="1" applyProtection="1"/>
    <xf numFmtId="168" fontId="0" fillId="2" borderId="26" xfId="1" applyNumberFormat="1" applyFont="1" applyFill="1" applyBorder="1" applyAlignment="1" applyProtection="1">
      <alignment horizontal="center"/>
    </xf>
    <xf numFmtId="168" fontId="3" fillId="2" borderId="0" xfId="1" applyNumberFormat="1" applyFont="1" applyFill="1" applyProtection="1"/>
    <xf numFmtId="168" fontId="22" fillId="4" borderId="16" xfId="1" applyNumberFormat="1" applyFont="1" applyFill="1" applyBorder="1" applyProtection="1"/>
    <xf numFmtId="168" fontId="32" fillId="2" borderId="0" xfId="1" applyNumberFormat="1" applyFont="1" applyFill="1" applyProtection="1"/>
    <xf numFmtId="168" fontId="11" fillId="2" borderId="0" xfId="1" applyNumberFormat="1" applyFont="1" applyFill="1" applyProtection="1"/>
    <xf numFmtId="168" fontId="31" fillId="2" borderId="0" xfId="1" applyNumberFormat="1" applyFont="1" applyFill="1" applyBorder="1" applyProtection="1"/>
    <xf numFmtId="0" fontId="0" fillId="0" borderId="25" xfId="0" applyBorder="1" applyProtection="1"/>
    <xf numFmtId="168" fontId="0" fillId="13" borderId="0" xfId="1" applyNumberFormat="1" applyFont="1" applyFill="1" applyBorder="1" applyProtection="1"/>
    <xf numFmtId="168" fontId="0" fillId="13" borderId="0" xfId="1" applyNumberFormat="1" applyFont="1" applyFill="1" applyBorder="1" applyAlignment="1" applyProtection="1">
      <alignment horizontal="center"/>
    </xf>
    <xf numFmtId="168" fontId="0" fillId="13" borderId="26" xfId="1" applyNumberFormat="1" applyFont="1" applyFill="1" applyBorder="1" applyAlignment="1" applyProtection="1">
      <alignment horizontal="center"/>
    </xf>
    <xf numFmtId="168" fontId="32" fillId="0" borderId="0" xfId="1" applyNumberFormat="1" applyFont="1" applyFill="1" applyProtection="1"/>
    <xf numFmtId="168" fontId="33" fillId="2" borderId="8" xfId="1" applyNumberFormat="1" applyFont="1" applyFill="1" applyBorder="1" applyProtection="1"/>
    <xf numFmtId="168" fontId="0" fillId="4" borderId="0" xfId="1" applyNumberFormat="1" applyFont="1" applyFill="1" applyBorder="1" applyProtection="1"/>
    <xf numFmtId="168" fontId="0" fillId="4" borderId="26" xfId="1" applyNumberFormat="1" applyFont="1" applyFill="1" applyBorder="1" applyProtection="1"/>
    <xf numFmtId="168" fontId="22" fillId="14" borderId="16" xfId="1" applyNumberFormat="1" applyFont="1" applyFill="1" applyBorder="1" applyProtection="1"/>
    <xf numFmtId="10" fontId="34" fillId="2" borderId="11" xfId="3" applyNumberFormat="1" applyFont="1" applyFill="1" applyBorder="1" applyProtection="1"/>
    <xf numFmtId="168" fontId="22" fillId="14" borderId="27" xfId="1" applyNumberFormat="1" applyFont="1" applyFill="1" applyBorder="1" applyProtection="1"/>
    <xf numFmtId="168" fontId="18" fillId="15" borderId="16" xfId="1" applyNumberFormat="1" applyFont="1" applyFill="1" applyBorder="1" applyProtection="1"/>
    <xf numFmtId="0" fontId="22" fillId="2" borderId="0" xfId="0" applyFont="1" applyFill="1" applyAlignment="1" applyProtection="1">
      <alignment wrapText="1"/>
    </xf>
    <xf numFmtId="168" fontId="10" fillId="2" borderId="10" xfId="1" applyNumberFormat="1" applyFont="1" applyFill="1" applyBorder="1" applyProtection="1"/>
    <xf numFmtId="168" fontId="22" fillId="0" borderId="0" xfId="1" applyNumberFormat="1" applyFont="1" applyBorder="1" applyProtection="1"/>
    <xf numFmtId="181" fontId="22" fillId="0" borderId="0" xfId="1" applyNumberFormat="1" applyFont="1" applyBorder="1" applyProtection="1"/>
    <xf numFmtId="181" fontId="22" fillId="0" borderId="0" xfId="2" applyNumberFormat="1" applyFont="1" applyBorder="1" applyProtection="1"/>
    <xf numFmtId="169" fontId="22" fillId="0" borderId="0" xfId="3" applyNumberFormat="1" applyFont="1" applyBorder="1" applyAlignment="1" applyProtection="1">
      <alignment horizontal="center"/>
    </xf>
    <xf numFmtId="167" fontId="22" fillId="0" borderId="0" xfId="2" applyNumberFormat="1" applyFont="1" applyBorder="1" applyProtection="1"/>
    <xf numFmtId="170" fontId="0" fillId="2" borderId="0" xfId="2" applyNumberFormat="1" applyFont="1" applyFill="1" applyProtection="1"/>
    <xf numFmtId="169" fontId="0" fillId="2" borderId="0" xfId="3" applyNumberFormat="1" applyFont="1" applyFill="1" applyAlignment="1" applyProtection="1">
      <alignment horizontal="center"/>
    </xf>
    <xf numFmtId="0" fontId="0" fillId="2" borderId="0" xfId="0" applyFill="1" applyAlignment="1" applyProtection="1">
      <alignment wrapText="1"/>
    </xf>
    <xf numFmtId="168" fontId="31" fillId="2" borderId="0" xfId="1" applyNumberFormat="1" applyFont="1" applyFill="1" applyProtection="1"/>
    <xf numFmtId="168" fontId="35" fillId="2" borderId="0" xfId="1" applyNumberFormat="1" applyFont="1" applyFill="1" applyBorder="1" applyProtection="1"/>
    <xf numFmtId="170" fontId="1" fillId="2" borderId="0" xfId="2" applyNumberFormat="1" applyFont="1" applyFill="1" applyProtection="1"/>
    <xf numFmtId="169" fontId="1" fillId="2" borderId="0" xfId="3" applyNumberFormat="1" applyFont="1" applyFill="1" applyAlignment="1" applyProtection="1">
      <alignment horizontal="center"/>
    </xf>
    <xf numFmtId="0" fontId="1" fillId="2" borderId="0" xfId="0" applyFont="1" applyFill="1" applyAlignment="1" applyProtection="1">
      <alignment wrapText="1"/>
    </xf>
    <xf numFmtId="170" fontId="0" fillId="0" borderId="0" xfId="2" applyNumberFormat="1" applyFont="1" applyProtection="1"/>
    <xf numFmtId="169" fontId="0" fillId="0" borderId="0" xfId="3" applyNumberFormat="1" applyFont="1" applyAlignment="1" applyProtection="1">
      <alignment horizontal="center"/>
    </xf>
    <xf numFmtId="168" fontId="31" fillId="0" borderId="0" xfId="1" applyNumberFormat="1" applyFont="1" applyProtection="1"/>
    <xf numFmtId="168" fontId="31" fillId="7" borderId="0" xfId="1" applyNumberFormat="1" applyFont="1" applyFill="1" applyProtection="1"/>
    <xf numFmtId="168" fontId="35" fillId="15" borderId="1" xfId="1" applyNumberFormat="1" applyFont="1" applyFill="1" applyBorder="1" applyProtection="1"/>
    <xf numFmtId="168" fontId="32" fillId="2" borderId="1" xfId="1" applyNumberFormat="1" applyFont="1" applyFill="1" applyBorder="1" applyProtection="1"/>
    <xf numFmtId="10" fontId="32" fillId="2" borderId="0" xfId="3" applyNumberFormat="1" applyFont="1" applyFill="1" applyProtection="1"/>
    <xf numFmtId="168" fontId="26" fillId="2" borderId="5" xfId="1" applyNumberFormat="1" applyFont="1" applyFill="1" applyBorder="1" applyProtection="1"/>
    <xf numFmtId="168" fontId="21" fillId="3" borderId="1" xfId="1" applyNumberFormat="1" applyFont="1" applyFill="1" applyBorder="1" applyProtection="1"/>
    <xf numFmtId="181" fontId="22" fillId="2" borderId="0" xfId="0" applyNumberFormat="1" applyFont="1" applyFill="1" applyProtection="1"/>
    <xf numFmtId="181" fontId="18" fillId="3" borderId="1" xfId="2" applyNumberFormat="1" applyFont="1" applyFill="1" applyBorder="1" applyProtection="1"/>
    <xf numFmtId="168" fontId="32" fillId="2" borderId="0" xfId="1" applyNumberFormat="1" applyFont="1" applyFill="1" applyBorder="1" applyProtection="1"/>
    <xf numFmtId="168" fontId="18" fillId="2" borderId="16" xfId="1" applyNumberFormat="1" applyFont="1" applyFill="1" applyBorder="1" applyProtection="1"/>
    <xf numFmtId="168" fontId="18" fillId="3" borderId="1" xfId="1" applyNumberFormat="1" applyFont="1" applyFill="1" applyBorder="1" applyProtection="1"/>
    <xf numFmtId="168" fontId="18" fillId="2" borderId="0" xfId="1" applyNumberFormat="1" applyFont="1" applyFill="1" applyBorder="1" applyAlignment="1" applyProtection="1">
      <alignment horizontal="left"/>
    </xf>
    <xf numFmtId="0" fontId="0" fillId="2" borderId="20" xfId="0" applyFill="1" applyBorder="1" applyProtection="1"/>
    <xf numFmtId="10" fontId="0" fillId="2" borderId="17" xfId="3" applyNumberFormat="1" applyFont="1" applyFill="1" applyBorder="1" applyProtection="1"/>
    <xf numFmtId="10" fontId="0" fillId="2" borderId="1" xfId="3" applyNumberFormat="1" applyFont="1" applyFill="1" applyBorder="1" applyProtection="1"/>
    <xf numFmtId="10" fontId="32" fillId="2" borderId="1" xfId="3" applyNumberFormat="1" applyFont="1" applyFill="1" applyBorder="1" applyProtection="1"/>
    <xf numFmtId="10" fontId="32" fillId="2" borderId="0" xfId="3" applyNumberFormat="1" applyFont="1" applyFill="1" applyBorder="1" applyProtection="1"/>
    <xf numFmtId="168" fontId="31" fillId="7" borderId="10" xfId="1" applyNumberFormat="1" applyFont="1" applyFill="1" applyBorder="1" applyProtection="1"/>
    <xf numFmtId="168" fontId="36" fillId="7" borderId="11" xfId="1" applyNumberFormat="1" applyFont="1" applyFill="1" applyBorder="1" applyProtection="1"/>
    <xf numFmtId="168" fontId="31" fillId="7" borderId="11" xfId="1" applyNumberFormat="1" applyFont="1" applyFill="1" applyBorder="1" applyProtection="1"/>
    <xf numFmtId="168" fontId="31" fillId="7" borderId="12" xfId="1" applyNumberFormat="1" applyFont="1" applyFill="1" applyBorder="1" applyProtection="1"/>
    <xf numFmtId="171" fontId="32" fillId="2" borderId="0" xfId="3" applyNumberFormat="1" applyFont="1" applyFill="1" applyProtection="1"/>
    <xf numFmtId="168" fontId="18" fillId="2" borderId="0" xfId="1" applyNumberFormat="1" applyFont="1" applyFill="1" applyProtection="1"/>
    <xf numFmtId="168" fontId="0" fillId="0" borderId="0" xfId="1" applyNumberFormat="1" applyFont="1" applyFill="1" applyProtection="1"/>
    <xf numFmtId="43" fontId="0" fillId="2" borderId="0" xfId="0" applyNumberFormat="1" applyFill="1" applyProtection="1"/>
    <xf numFmtId="168" fontId="37" fillId="2" borderId="0" xfId="0" applyNumberFormat="1" applyFont="1" applyFill="1" applyAlignment="1" applyProtection="1">
      <alignment horizontal="center"/>
    </xf>
    <xf numFmtId="0" fontId="37" fillId="2" borderId="0" xfId="0" applyFont="1" applyFill="1" applyProtection="1"/>
    <xf numFmtId="0" fontId="37" fillId="2" borderId="0" xfId="0" applyFont="1" applyFill="1" applyAlignment="1" applyProtection="1">
      <alignment horizontal="center"/>
    </xf>
    <xf numFmtId="0" fontId="24" fillId="0" borderId="0" xfId="0" applyFont="1" applyProtection="1"/>
    <xf numFmtId="0" fontId="24" fillId="16" borderId="0" xfId="0" applyFont="1" applyFill="1" applyProtection="1"/>
    <xf numFmtId="0" fontId="0" fillId="0" borderId="0" xfId="0" applyProtection="1"/>
    <xf numFmtId="168" fontId="38" fillId="2" borderId="0" xfId="1" applyNumberFormat="1" applyFont="1" applyFill="1" applyProtection="1"/>
    <xf numFmtId="168" fontId="39" fillId="2" borderId="0" xfId="1" applyNumberFormat="1" applyFont="1" applyFill="1" applyProtection="1"/>
    <xf numFmtId="168" fontId="22" fillId="0" borderId="0" xfId="1" applyNumberFormat="1" applyFont="1" applyProtection="1"/>
    <xf numFmtId="0" fontId="22" fillId="0" borderId="0" xfId="0" applyFont="1" applyProtection="1"/>
    <xf numFmtId="0" fontId="35" fillId="6" borderId="0" xfId="0" applyFont="1" applyFill="1" applyProtection="1"/>
    <xf numFmtId="0" fontId="40" fillId="10" borderId="0" xfId="0" applyFont="1" applyFill="1" applyProtection="1"/>
    <xf numFmtId="0" fontId="40" fillId="2" borderId="0" xfId="0" applyFont="1" applyFill="1" applyProtection="1"/>
    <xf numFmtId="0" fontId="40" fillId="0" borderId="0" xfId="0" applyFont="1" applyProtection="1"/>
    <xf numFmtId="0" fontId="40" fillId="7" borderId="15" xfId="0" applyFont="1" applyFill="1" applyBorder="1" applyProtection="1"/>
    <xf numFmtId="168" fontId="8" fillId="2" borderId="0" xfId="1" applyNumberFormat="1" applyFont="1" applyFill="1" applyProtection="1"/>
    <xf numFmtId="0" fontId="5" fillId="7" borderId="8" xfId="0" applyFont="1" applyFill="1" applyBorder="1" applyProtection="1"/>
    <xf numFmtId="0" fontId="41" fillId="2" borderId="0" xfId="0" applyFont="1" applyFill="1" applyProtection="1"/>
    <xf numFmtId="0" fontId="2" fillId="2" borderId="0" xfId="0" applyFont="1" applyFill="1" applyProtection="1"/>
    <xf numFmtId="168" fontId="2" fillId="2" borderId="0" xfId="1" applyNumberFormat="1" applyFont="1" applyFill="1" applyBorder="1" applyProtection="1"/>
    <xf numFmtId="0" fontId="5" fillId="2" borderId="0" xfId="0" applyFont="1" applyFill="1" applyProtection="1"/>
    <xf numFmtId="0" fontId="40" fillId="7" borderId="9" xfId="0" applyFont="1" applyFill="1" applyBorder="1" applyProtection="1"/>
    <xf numFmtId="0" fontId="0" fillId="7" borderId="8" xfId="0" applyFill="1" applyBorder="1" applyProtection="1"/>
    <xf numFmtId="0" fontId="4" fillId="2" borderId="0" xfId="0" applyFont="1" applyFill="1" applyProtection="1"/>
    <xf numFmtId="0" fontId="4" fillId="5" borderId="0" xfId="0" applyFont="1" applyFill="1" applyAlignment="1" applyProtection="1">
      <alignment horizontal="center" wrapText="1"/>
    </xf>
    <xf numFmtId="0" fontId="42" fillId="5" borderId="0" xfId="0" applyFont="1" applyFill="1" applyAlignment="1" applyProtection="1">
      <alignment horizontal="center" wrapText="1"/>
    </xf>
    <xf numFmtId="0" fontId="0" fillId="2" borderId="13" xfId="0" applyFill="1" applyBorder="1" applyAlignment="1" applyProtection="1">
      <alignment horizontal="left" indent="4"/>
    </xf>
    <xf numFmtId="0" fontId="0" fillId="2" borderId="14" xfId="0" applyFill="1" applyBorder="1" applyProtection="1"/>
    <xf numFmtId="0" fontId="0" fillId="2" borderId="15" xfId="0" applyFill="1" applyBorder="1" applyProtection="1"/>
    <xf numFmtId="168" fontId="0" fillId="3" borderId="27" xfId="1" applyNumberFormat="1" applyFont="1" applyFill="1" applyBorder="1" applyProtection="1"/>
    <xf numFmtId="168" fontId="0" fillId="5" borderId="15" xfId="0" applyNumberFormat="1" applyFill="1" applyBorder="1" applyProtection="1"/>
    <xf numFmtId="0" fontId="0" fillId="2" borderId="8" xfId="0" applyFill="1" applyBorder="1" applyAlignment="1" applyProtection="1">
      <alignment horizontal="left" indent="4"/>
    </xf>
    <xf numFmtId="0" fontId="0" fillId="2" borderId="9" xfId="0" applyFill="1" applyBorder="1" applyProtection="1"/>
    <xf numFmtId="9" fontId="0" fillId="3" borderId="16" xfId="3" applyFont="1" applyFill="1" applyBorder="1" applyProtection="1"/>
    <xf numFmtId="0" fontId="0" fillId="2" borderId="6" xfId="0" applyFill="1" applyBorder="1" applyProtection="1"/>
    <xf numFmtId="10" fontId="0" fillId="3" borderId="16" xfId="3" applyNumberFormat="1" applyFont="1" applyFill="1" applyBorder="1" applyProtection="1"/>
    <xf numFmtId="10" fontId="0" fillId="3" borderId="11" xfId="3" applyNumberFormat="1" applyFont="1" applyFill="1" applyBorder="1" applyProtection="1"/>
    <xf numFmtId="9" fontId="0" fillId="5" borderId="7" xfId="0" applyNumberFormat="1" applyFill="1" applyBorder="1" applyProtection="1"/>
    <xf numFmtId="0" fontId="0" fillId="2" borderId="10" xfId="0" applyFill="1" applyBorder="1" applyAlignment="1" applyProtection="1">
      <alignment horizontal="left" indent="4"/>
    </xf>
    <xf numFmtId="0" fontId="0" fillId="2" borderId="11" xfId="0" applyFill="1" applyBorder="1" applyProtection="1"/>
    <xf numFmtId="0" fontId="0" fillId="2" borderId="12" xfId="0" applyFill="1" applyBorder="1" applyProtection="1"/>
    <xf numFmtId="0" fontId="0" fillId="3" borderId="28" xfId="3" applyNumberFormat="1" applyFont="1" applyFill="1" applyBorder="1" applyProtection="1"/>
    <xf numFmtId="0" fontId="10" fillId="2" borderId="8" xfId="0" applyFont="1" applyFill="1" applyBorder="1" applyProtection="1"/>
    <xf numFmtId="0" fontId="43" fillId="2" borderId="0" xfId="0" applyFont="1" applyFill="1" applyProtection="1"/>
    <xf numFmtId="0" fontId="10" fillId="2" borderId="9" xfId="0" applyFont="1" applyFill="1" applyBorder="1" applyProtection="1"/>
    <xf numFmtId="0" fontId="0" fillId="2" borderId="0" xfId="0" applyFill="1" applyAlignment="1" applyProtection="1">
      <alignment horizontal="left" indent="4"/>
    </xf>
    <xf numFmtId="0" fontId="13" fillId="2" borderId="8" xfId="0" applyFont="1" applyFill="1" applyBorder="1" applyAlignment="1" applyProtection="1">
      <alignment horizontal="right"/>
    </xf>
    <xf numFmtId="0" fontId="13" fillId="2" borderId="0" xfId="0" applyFont="1" applyFill="1" applyAlignment="1" applyProtection="1">
      <alignment horizontal="right"/>
    </xf>
    <xf numFmtId="168" fontId="4" fillId="5" borderId="11" xfId="1" applyNumberFormat="1" applyFont="1" applyFill="1" applyBorder="1" applyProtection="1"/>
    <xf numFmtId="168" fontId="4" fillId="5" borderId="11" xfId="1" applyNumberFormat="1" applyFont="1" applyFill="1" applyBorder="1" applyAlignment="1" applyProtection="1">
      <alignment horizontal="right"/>
    </xf>
    <xf numFmtId="0" fontId="4" fillId="18" borderId="11" xfId="0" applyFont="1" applyFill="1" applyBorder="1" applyAlignment="1" applyProtection="1">
      <alignment horizontal="center"/>
    </xf>
    <xf numFmtId="0" fontId="4" fillId="12" borderId="11" xfId="0" applyFont="1" applyFill="1" applyBorder="1" applyAlignment="1" applyProtection="1">
      <alignment horizontal="center" wrapText="1"/>
    </xf>
    <xf numFmtId="168" fontId="0" fillId="2" borderId="0" xfId="1" applyNumberFormat="1" applyFont="1" applyFill="1" applyBorder="1" applyAlignment="1" applyProtection="1">
      <alignment horizontal="left" indent="4"/>
    </xf>
    <xf numFmtId="183" fontId="0" fillId="3" borderId="0" xfId="2" applyNumberFormat="1" applyFont="1" applyFill="1" applyBorder="1" applyProtection="1"/>
    <xf numFmtId="183" fontId="4" fillId="5" borderId="0" xfId="2" applyNumberFormat="1" applyFont="1" applyFill="1" applyBorder="1" applyProtection="1"/>
    <xf numFmtId="0" fontId="10" fillId="2" borderId="0" xfId="0" applyFont="1" applyFill="1" applyAlignment="1" applyProtection="1">
      <alignment horizontal="right"/>
    </xf>
    <xf numFmtId="0" fontId="10" fillId="2" borderId="10" xfId="0" applyFont="1" applyFill="1" applyBorder="1" applyAlignment="1" applyProtection="1">
      <alignment horizontal="right"/>
    </xf>
    <xf numFmtId="0" fontId="10" fillId="2" borderId="12" xfId="0" applyFont="1" applyFill="1" applyBorder="1" applyProtection="1"/>
    <xf numFmtId="168" fontId="11" fillId="2" borderId="13" xfId="1" applyNumberFormat="1" applyFont="1" applyFill="1" applyBorder="1" applyProtection="1"/>
    <xf numFmtId="168" fontId="10" fillId="2" borderId="14" xfId="1" applyNumberFormat="1" applyFont="1" applyFill="1" applyBorder="1" applyProtection="1"/>
    <xf numFmtId="0" fontId="10" fillId="2" borderId="14" xfId="0" applyFont="1" applyFill="1" applyBorder="1" applyProtection="1"/>
    <xf numFmtId="0" fontId="10" fillId="2" borderId="15" xfId="0" applyFont="1" applyFill="1" applyBorder="1" applyProtection="1"/>
    <xf numFmtId="168" fontId="4" fillId="2" borderId="5" xfId="1" applyNumberFormat="1" applyFont="1" applyFill="1" applyBorder="1" applyAlignment="1" applyProtection="1">
      <alignment horizontal="left" indent="1"/>
    </xf>
    <xf numFmtId="168" fontId="4" fillId="2" borderId="6" xfId="1" applyNumberFormat="1" applyFont="1" applyFill="1" applyBorder="1" applyProtection="1"/>
    <xf numFmtId="183" fontId="4" fillId="5" borderId="7" xfId="2" applyNumberFormat="1" applyFont="1" applyFill="1" applyBorder="1" applyProtection="1"/>
    <xf numFmtId="168" fontId="11" fillId="2" borderId="8" xfId="1" applyNumberFormat="1" applyFont="1" applyFill="1" applyBorder="1" applyProtection="1"/>
    <xf numFmtId="0" fontId="0" fillId="3" borderId="11" xfId="0" applyFill="1" applyBorder="1" applyProtection="1"/>
    <xf numFmtId="0" fontId="45" fillId="2" borderId="0" xfId="0" applyFont="1" applyFill="1" applyProtection="1"/>
    <xf numFmtId="0" fontId="10" fillId="2" borderId="13" xfId="0" applyFont="1" applyFill="1" applyBorder="1" applyProtection="1"/>
    <xf numFmtId="0" fontId="43" fillId="2" borderId="14" xfId="0" applyFont="1" applyFill="1" applyBorder="1" applyProtection="1"/>
    <xf numFmtId="0" fontId="0" fillId="2" borderId="0" xfId="0" applyFill="1" applyAlignment="1" applyProtection="1">
      <alignment wrapText="1"/>
    </xf>
    <xf numFmtId="168" fontId="4" fillId="2" borderId="0" xfId="1" applyNumberFormat="1" applyFont="1" applyFill="1" applyBorder="1" applyAlignment="1" applyProtection="1">
      <alignment horizontal="left" indent="4"/>
    </xf>
    <xf numFmtId="168" fontId="4" fillId="2" borderId="0" xfId="1" applyNumberFormat="1" applyFont="1" applyFill="1" applyProtection="1"/>
    <xf numFmtId="168" fontId="4" fillId="2" borderId="0" xfId="1" applyNumberFormat="1" applyFont="1" applyFill="1" applyBorder="1" applyProtection="1"/>
    <xf numFmtId="0" fontId="0" fillId="2" borderId="8" xfId="0" applyFill="1" applyBorder="1" applyProtection="1"/>
    <xf numFmtId="168" fontId="4" fillId="2" borderId="0" xfId="0" applyNumberFormat="1" applyFont="1" applyFill="1" applyProtection="1"/>
    <xf numFmtId="168" fontId="4" fillId="2" borderId="0" xfId="1" applyNumberFormat="1" applyFont="1" applyFill="1" applyAlignment="1" applyProtection="1">
      <alignment horizontal="center"/>
    </xf>
    <xf numFmtId="0" fontId="13" fillId="2" borderId="10" xfId="0" applyFont="1" applyFill="1" applyBorder="1" applyAlignment="1" applyProtection="1">
      <alignment horizontal="right"/>
    </xf>
    <xf numFmtId="0" fontId="13" fillId="2" borderId="11" xfId="0" applyFont="1" applyFill="1" applyBorder="1" applyAlignment="1" applyProtection="1">
      <alignment horizontal="right"/>
    </xf>
    <xf numFmtId="168" fontId="4" fillId="2" borderId="7" xfId="1" applyNumberFormat="1" applyFont="1" applyFill="1" applyBorder="1" applyProtection="1"/>
    <xf numFmtId="182" fontId="4" fillId="3" borderId="6" xfId="2" applyNumberFormat="1" applyFont="1" applyFill="1" applyBorder="1" applyProtection="1"/>
    <xf numFmtId="182" fontId="4" fillId="5" borderId="7" xfId="2" applyNumberFormat="1" applyFont="1" applyFill="1" applyBorder="1" applyProtection="1"/>
    <xf numFmtId="168" fontId="4" fillId="2" borderId="0" xfId="1" applyNumberFormat="1" applyFont="1" applyFill="1" applyBorder="1" applyAlignment="1" applyProtection="1">
      <alignment horizontal="left" indent="1"/>
    </xf>
    <xf numFmtId="168" fontId="15" fillId="2" borderId="0" xfId="1" applyNumberFormat="1" applyFont="1" applyFill="1" applyAlignment="1" applyProtection="1">
      <alignment horizontal="center"/>
    </xf>
    <xf numFmtId="168" fontId="15" fillId="2" borderId="0" xfId="1" applyNumberFormat="1" applyFont="1" applyFill="1" applyBorder="1" applyAlignment="1" applyProtection="1">
      <alignment horizontal="center"/>
    </xf>
    <xf numFmtId="168" fontId="4" fillId="5" borderId="11" xfId="1" applyNumberFormat="1" applyFont="1" applyFill="1" applyBorder="1" applyAlignment="1" applyProtection="1">
      <alignment horizontal="center"/>
    </xf>
    <xf numFmtId="0" fontId="4" fillId="24" borderId="11" xfId="0" applyFont="1" applyFill="1" applyBorder="1" applyAlignment="1" applyProtection="1">
      <alignment horizontal="center" wrapText="1"/>
    </xf>
    <xf numFmtId="181" fontId="4" fillId="5" borderId="16" xfId="2" applyNumberFormat="1" applyFont="1" applyFill="1" applyBorder="1" applyProtection="1"/>
    <xf numFmtId="181" fontId="4" fillId="3" borderId="16" xfId="2" applyNumberFormat="1" applyFont="1" applyFill="1" applyBorder="1" applyProtection="1"/>
    <xf numFmtId="169" fontId="4" fillId="3" borderId="27" xfId="3" applyNumberFormat="1" applyFont="1" applyFill="1" applyBorder="1" applyAlignment="1" applyProtection="1">
      <alignment horizontal="center" vertical="center" wrapText="1"/>
    </xf>
    <xf numFmtId="181" fontId="4" fillId="7" borderId="16" xfId="2" applyNumberFormat="1" applyFont="1" applyFill="1" applyBorder="1" applyProtection="1"/>
    <xf numFmtId="181" fontId="4" fillId="3" borderId="5" xfId="2" applyNumberFormat="1" applyFont="1" applyFill="1" applyBorder="1" applyProtection="1"/>
    <xf numFmtId="169" fontId="4" fillId="3" borderId="16" xfId="3" applyNumberFormat="1" applyFont="1" applyFill="1" applyBorder="1" applyAlignment="1" applyProtection="1">
      <alignment horizontal="center" vertical="center" wrapText="1"/>
    </xf>
    <xf numFmtId="0" fontId="0" fillId="7" borderId="0" xfId="0" applyFill="1" applyProtection="1"/>
    <xf numFmtId="0" fontId="42" fillId="2" borderId="0" xfId="0" applyFont="1" applyFill="1" applyAlignment="1" applyProtection="1">
      <alignment horizontal="right"/>
    </xf>
    <xf numFmtId="169" fontId="4" fillId="2" borderId="0" xfId="3" applyNumberFormat="1" applyFont="1" applyFill="1" applyBorder="1" applyAlignment="1" applyProtection="1">
      <alignment horizontal="center" vertical="top" wrapText="1"/>
    </xf>
    <xf numFmtId="0" fontId="4" fillId="2" borderId="0" xfId="0" applyFont="1" applyFill="1" applyAlignment="1" applyProtection="1">
      <alignment vertical="top" wrapText="1"/>
    </xf>
    <xf numFmtId="0" fontId="0" fillId="7" borderId="0" xfId="0" applyFill="1" applyAlignment="1" applyProtection="1">
      <alignment horizontal="center"/>
    </xf>
    <xf numFmtId="0" fontId="10" fillId="2" borderId="8" xfId="0" applyFont="1" applyFill="1" applyBorder="1" applyAlignment="1" applyProtection="1">
      <alignment horizontal="left" indent="1"/>
    </xf>
    <xf numFmtId="168" fontId="15" fillId="21" borderId="0" xfId="1" applyNumberFormat="1" applyFont="1" applyFill="1" applyBorder="1" applyAlignment="1" applyProtection="1">
      <alignment horizontal="center"/>
    </xf>
    <xf numFmtId="168" fontId="15" fillId="21" borderId="0" xfId="1" applyNumberFormat="1" applyFont="1" applyFill="1" applyAlignment="1" applyProtection="1">
      <alignment horizontal="center"/>
    </xf>
    <xf numFmtId="168" fontId="10" fillId="2" borderId="8" xfId="1" applyNumberFormat="1" applyFont="1" applyFill="1" applyBorder="1" applyAlignment="1" applyProtection="1">
      <alignment horizontal="left" indent="1"/>
    </xf>
    <xf numFmtId="0" fontId="0" fillId="21" borderId="0" xfId="0" applyFill="1" applyProtection="1"/>
    <xf numFmtId="168" fontId="4" fillId="14" borderId="16" xfId="1" applyNumberFormat="1" applyFont="1" applyFill="1" applyBorder="1" applyAlignment="1" applyProtection="1">
      <alignment horizontal="right"/>
    </xf>
    <xf numFmtId="0" fontId="4" fillId="21" borderId="16" xfId="0" applyFont="1" applyFill="1" applyBorder="1" applyAlignment="1" applyProtection="1">
      <alignment horizontal="center"/>
    </xf>
    <xf numFmtId="0" fontId="4" fillId="21" borderId="16" xfId="0" applyFont="1" applyFill="1" applyBorder="1" applyAlignment="1" applyProtection="1">
      <alignment horizontal="center" wrapText="1"/>
    </xf>
    <xf numFmtId="167" fontId="4" fillId="21" borderId="28" xfId="2" applyNumberFormat="1" applyFont="1" applyFill="1" applyBorder="1" applyProtection="1"/>
    <xf numFmtId="169" fontId="4" fillId="21" borderId="16" xfId="3" applyNumberFormat="1" applyFont="1" applyFill="1" applyBorder="1" applyAlignment="1" applyProtection="1">
      <alignment horizontal="center" vertical="top" wrapText="1"/>
    </xf>
    <xf numFmtId="0" fontId="42" fillId="21" borderId="0" xfId="0" applyFont="1" applyFill="1" applyAlignment="1" applyProtection="1">
      <alignment horizontal="right"/>
    </xf>
    <xf numFmtId="167" fontId="4" fillId="21" borderId="16" xfId="2" applyNumberFormat="1" applyFont="1" applyFill="1" applyBorder="1" applyProtection="1"/>
    <xf numFmtId="169" fontId="4" fillId="21" borderId="27" xfId="3" applyNumberFormat="1" applyFont="1" applyFill="1" applyBorder="1" applyAlignment="1" applyProtection="1">
      <alignment horizontal="center" vertical="top" wrapText="1"/>
    </xf>
    <xf numFmtId="0" fontId="24" fillId="21" borderId="0" xfId="0" applyFont="1" applyFill="1" applyProtection="1"/>
    <xf numFmtId="167" fontId="4" fillId="14" borderId="16" xfId="2" applyNumberFormat="1" applyFont="1" applyFill="1" applyBorder="1" applyProtection="1"/>
    <xf numFmtId="167" fontId="4" fillId="21" borderId="5" xfId="2" applyNumberFormat="1" applyFont="1" applyFill="1" applyBorder="1" applyProtection="1"/>
    <xf numFmtId="0" fontId="47" fillId="21" borderId="0" xfId="0" applyFont="1" applyFill="1" applyAlignment="1" applyProtection="1">
      <alignment horizontal="right"/>
    </xf>
    <xf numFmtId="0" fontId="47" fillId="21" borderId="0" xfId="0" applyFont="1" applyFill="1" applyProtection="1"/>
    <xf numFmtId="2" fontId="47" fillId="21" borderId="0" xfId="3" applyNumberFormat="1" applyFont="1" applyFill="1" applyBorder="1" applyAlignment="1" applyProtection="1">
      <alignment horizontal="left" vertical="top"/>
    </xf>
    <xf numFmtId="168" fontId="10" fillId="2" borderId="10" xfId="1" applyNumberFormat="1" applyFont="1" applyFill="1" applyBorder="1" applyAlignment="1" applyProtection="1">
      <alignment horizontal="left" indent="1"/>
    </xf>
    <xf numFmtId="184" fontId="42" fillId="25" borderId="14" xfId="2" applyNumberFormat="1" applyFont="1" applyFill="1" applyBorder="1" applyProtection="1"/>
    <xf numFmtId="184" fontId="42" fillId="21" borderId="0" xfId="0" applyNumberFormat="1" applyFont="1" applyFill="1" applyBorder="1" applyProtection="1"/>
    <xf numFmtId="169" fontId="24" fillId="21" borderId="0" xfId="3" applyNumberFormat="1" applyFont="1" applyFill="1" applyProtection="1"/>
    <xf numFmtId="0" fontId="1" fillId="21" borderId="0" xfId="0" applyFont="1" applyFill="1" applyProtection="1"/>
    <xf numFmtId="178" fontId="1" fillId="21" borderId="0" xfId="0" applyNumberFormat="1" applyFont="1" applyFill="1" applyProtection="1"/>
    <xf numFmtId="179" fontId="1" fillId="21" borderId="0" xfId="0" applyNumberFormat="1" applyFont="1" applyFill="1" applyBorder="1" applyProtection="1"/>
    <xf numFmtId="0" fontId="1" fillId="21" borderId="0" xfId="0" applyFont="1" applyFill="1" applyAlignment="1" applyProtection="1">
      <alignment horizontal="left" wrapText="1"/>
    </xf>
    <xf numFmtId="0" fontId="40" fillId="7" borderId="0" xfId="0" applyFont="1" applyFill="1" applyProtection="1"/>
    <xf numFmtId="168" fontId="11" fillId="2" borderId="6" xfId="1" applyNumberFormat="1" applyFont="1" applyFill="1" applyBorder="1" applyAlignment="1" applyProtection="1">
      <alignment horizontal="center"/>
    </xf>
    <xf numFmtId="168" fontId="4" fillId="21" borderId="16" xfId="1" applyNumberFormat="1" applyFont="1" applyFill="1" applyBorder="1" applyAlignment="1" applyProtection="1">
      <alignment horizontal="left" vertical="center"/>
    </xf>
    <xf numFmtId="168" fontId="1" fillId="21" borderId="16" xfId="1" applyNumberFormat="1" applyFont="1" applyFill="1" applyBorder="1" applyAlignment="1" applyProtection="1">
      <alignment horizontal="left"/>
    </xf>
    <xf numFmtId="43" fontId="1" fillId="21" borderId="16" xfId="1" applyFont="1" applyFill="1" applyBorder="1" applyAlignment="1" applyProtection="1">
      <alignment horizontal="right" vertical="center" wrapText="1"/>
    </xf>
    <xf numFmtId="43" fontId="1" fillId="21" borderId="27" xfId="1" applyFont="1" applyFill="1" applyBorder="1" applyAlignment="1" applyProtection="1">
      <alignment horizontal="right" vertical="center" wrapText="1"/>
    </xf>
    <xf numFmtId="0" fontId="0" fillId="21" borderId="0" xfId="0" applyFill="1" applyAlignment="1" applyProtection="1">
      <alignment vertical="center" wrapText="1"/>
    </xf>
    <xf numFmtId="0" fontId="10" fillId="2" borderId="8" xfId="0" applyFont="1" applyFill="1" applyBorder="1" applyAlignment="1" applyProtection="1">
      <alignment horizontal="left" indent="2"/>
    </xf>
    <xf numFmtId="168" fontId="4" fillId="21" borderId="16" xfId="1" applyNumberFormat="1" applyFont="1" applyFill="1" applyBorder="1" applyAlignment="1" applyProtection="1">
      <alignment horizontal="left" wrapText="1"/>
    </xf>
    <xf numFmtId="2" fontId="4" fillId="21" borderId="16" xfId="2" applyNumberFormat="1" applyFont="1" applyFill="1" applyBorder="1" applyAlignment="1" applyProtection="1">
      <alignment horizontal="right"/>
    </xf>
    <xf numFmtId="0" fontId="10" fillId="2" borderId="8" xfId="0" applyFont="1" applyFill="1" applyBorder="1" applyAlignment="1" applyProtection="1">
      <alignment horizontal="left" vertical="top" indent="2"/>
    </xf>
    <xf numFmtId="168" fontId="4" fillId="21" borderId="0" xfId="1" applyNumberFormat="1" applyFont="1" applyFill="1" applyBorder="1" applyAlignment="1" applyProtection="1">
      <alignment horizontal="center" vertical="center" wrapText="1"/>
    </xf>
    <xf numFmtId="0" fontId="10" fillId="2" borderId="10" xfId="0" applyFont="1" applyFill="1" applyBorder="1" applyAlignment="1" applyProtection="1">
      <alignment horizontal="left" vertical="top" indent="2"/>
    </xf>
    <xf numFmtId="0" fontId="0" fillId="7" borderId="11" xfId="0" applyFill="1" applyBorder="1" applyAlignment="1" applyProtection="1">
      <alignment horizontal="center"/>
    </xf>
    <xf numFmtId="168" fontId="15" fillId="7" borderId="11" xfId="1" applyNumberFormat="1" applyFont="1" applyFill="1" applyBorder="1" applyAlignment="1" applyProtection="1">
      <alignment horizontal="center"/>
    </xf>
    <xf numFmtId="0" fontId="40" fillId="7" borderId="12" xfId="0" applyFont="1" applyFill="1" applyBorder="1" applyProtection="1"/>
    <xf numFmtId="0" fontId="72" fillId="2" borderId="0" xfId="0" applyFont="1" applyFill="1" applyProtection="1"/>
    <xf numFmtId="0" fontId="0" fillId="0" borderId="16" xfId="0" applyBorder="1" applyProtection="1">
      <protection locked="0"/>
    </xf>
    <xf numFmtId="0" fontId="4" fillId="2" borderId="13" xfId="0" applyFont="1" applyFill="1" applyBorder="1" applyAlignment="1" applyProtection="1">
      <alignment vertical="top" wrapText="1"/>
      <protection locked="0"/>
    </xf>
    <xf numFmtId="0" fontId="4" fillId="2" borderId="14" xfId="0" applyFont="1" applyFill="1" applyBorder="1" applyAlignment="1" applyProtection="1">
      <alignment vertical="top" wrapText="1"/>
      <protection locked="0"/>
    </xf>
    <xf numFmtId="0" fontId="4" fillId="2" borderId="15" xfId="0" applyFont="1" applyFill="1" applyBorder="1" applyAlignment="1" applyProtection="1">
      <alignment vertical="top" wrapText="1"/>
      <protection locked="0"/>
    </xf>
    <xf numFmtId="0" fontId="4" fillId="2" borderId="10" xfId="0" applyFont="1" applyFill="1" applyBorder="1" applyAlignment="1" applyProtection="1">
      <alignment vertical="top" wrapText="1"/>
      <protection locked="0"/>
    </xf>
    <xf numFmtId="0" fontId="4" fillId="2" borderId="11" xfId="0" applyFont="1" applyFill="1" applyBorder="1" applyAlignment="1" applyProtection="1">
      <alignment vertical="top" wrapText="1"/>
      <protection locked="0"/>
    </xf>
    <xf numFmtId="0" fontId="4" fillId="2" borderId="12" xfId="0" applyFont="1" applyFill="1" applyBorder="1" applyAlignment="1" applyProtection="1">
      <alignment vertical="top" wrapText="1"/>
      <protection locked="0"/>
    </xf>
    <xf numFmtId="0" fontId="0" fillId="10" borderId="0" xfId="0" applyFill="1" applyProtection="1"/>
    <xf numFmtId="168" fontId="4" fillId="4" borderId="15" xfId="1" applyNumberFormat="1" applyFont="1" applyFill="1" applyBorder="1" applyAlignment="1" applyProtection="1">
      <alignment horizontal="center"/>
    </xf>
    <xf numFmtId="168" fontId="4" fillId="2" borderId="0" xfId="1" applyNumberFormat="1" applyFont="1" applyFill="1" applyAlignment="1" applyProtection="1"/>
    <xf numFmtId="168" fontId="70" fillId="2" borderId="0" xfId="1" applyNumberFormat="1" applyFont="1" applyFill="1" applyProtection="1"/>
    <xf numFmtId="168" fontId="5" fillId="4" borderId="8" xfId="1" applyNumberFormat="1" applyFont="1" applyFill="1" applyBorder="1" applyProtection="1"/>
    <xf numFmtId="0" fontId="24" fillId="4" borderId="9" xfId="0" applyFont="1" applyFill="1" applyBorder="1" applyProtection="1"/>
    <xf numFmtId="0" fontId="0" fillId="2" borderId="0" xfId="1" applyNumberFormat="1" applyFont="1" applyFill="1" applyProtection="1"/>
    <xf numFmtId="168" fontId="5" fillId="2" borderId="0" xfId="1" applyNumberFormat="1" applyFont="1" applyFill="1" applyProtection="1"/>
    <xf numFmtId="168" fontId="0" fillId="0" borderId="16" xfId="1" applyNumberFormat="1" applyFont="1" applyBorder="1" applyProtection="1"/>
    <xf numFmtId="168" fontId="4" fillId="0" borderId="0" xfId="1" applyNumberFormat="1" applyFont="1" applyProtection="1"/>
    <xf numFmtId="168" fontId="4" fillId="2" borderId="0" xfId="1" applyNumberFormat="1" applyFont="1" applyFill="1" applyBorder="1" applyAlignment="1" applyProtection="1">
      <alignment horizontal="center"/>
    </xf>
    <xf numFmtId="168" fontId="5" fillId="4" borderId="0" xfId="1" applyNumberFormat="1" applyFont="1" applyFill="1" applyBorder="1" applyProtection="1"/>
    <xf numFmtId="168" fontId="4" fillId="4" borderId="0" xfId="1" applyNumberFormat="1" applyFont="1" applyFill="1" applyBorder="1" applyProtection="1"/>
    <xf numFmtId="168" fontId="0" fillId="4" borderId="0" xfId="1" applyNumberFormat="1" applyFont="1" applyFill="1" applyBorder="1" applyAlignment="1" applyProtection="1">
      <alignment horizontal="right"/>
    </xf>
    <xf numFmtId="168" fontId="51" fillId="4" borderId="0" xfId="1" applyNumberFormat="1" applyFont="1" applyFill="1" applyBorder="1" applyProtection="1"/>
    <xf numFmtId="0" fontId="6" fillId="2" borderId="8" xfId="4" applyFill="1" applyBorder="1" applyAlignment="1" applyProtection="1">
      <alignment horizontal="left" indent="1"/>
    </xf>
    <xf numFmtId="168" fontId="0" fillId="2" borderId="9" xfId="1" applyNumberFormat="1" applyFont="1" applyFill="1" applyBorder="1" applyProtection="1"/>
    <xf numFmtId="0" fontId="4" fillId="12" borderId="28" xfId="0" applyFont="1" applyFill="1" applyBorder="1" applyAlignment="1" applyProtection="1">
      <alignment horizontal="center" wrapText="1"/>
    </xf>
    <xf numFmtId="168" fontId="51" fillId="2" borderId="0" xfId="1" applyNumberFormat="1" applyFont="1" applyFill="1" applyBorder="1" applyProtection="1"/>
    <xf numFmtId="0" fontId="0" fillId="2" borderId="8" xfId="0" applyFill="1" applyBorder="1" applyAlignment="1" applyProtection="1">
      <alignment horizontal="left" indent="1"/>
    </xf>
    <xf numFmtId="0" fontId="20" fillId="2" borderId="8" xfId="0" applyFont="1" applyFill="1" applyBorder="1" applyAlignment="1" applyProtection="1">
      <alignment horizontal="left" indent="1"/>
    </xf>
    <xf numFmtId="0" fontId="0" fillId="2" borderId="8" xfId="1" applyNumberFormat="1" applyFont="1" applyFill="1" applyBorder="1" applyAlignment="1" applyProtection="1">
      <alignment horizontal="left" indent="1"/>
    </xf>
    <xf numFmtId="0" fontId="0" fillId="2" borderId="10" xfId="1" applyNumberFormat="1" applyFont="1" applyFill="1" applyBorder="1" applyAlignment="1" applyProtection="1">
      <alignment horizontal="left" indent="1"/>
    </xf>
    <xf numFmtId="168" fontId="0" fillId="2" borderId="12" xfId="1" applyNumberFormat="1" applyFont="1" applyFill="1" applyBorder="1" applyProtection="1"/>
    <xf numFmtId="168" fontId="4" fillId="2" borderId="5" xfId="1" applyNumberFormat="1" applyFont="1" applyFill="1" applyBorder="1" applyProtection="1"/>
    <xf numFmtId="168" fontId="0" fillId="2" borderId="0" xfId="0" applyNumberFormat="1" applyFill="1" applyProtection="1"/>
    <xf numFmtId="168" fontId="4" fillId="0" borderId="16" xfId="1" applyNumberFormat="1" applyFont="1" applyBorder="1" applyProtection="1"/>
    <xf numFmtId="168" fontId="20" fillId="0" borderId="0" xfId="1" applyNumberFormat="1" applyFont="1" applyBorder="1" applyProtection="1"/>
    <xf numFmtId="168" fontId="4" fillId="0" borderId="16" xfId="1" applyNumberFormat="1" applyFont="1" applyBorder="1" applyAlignment="1" applyProtection="1">
      <alignment wrapText="1"/>
    </xf>
    <xf numFmtId="168" fontId="20" fillId="2" borderId="0" xfId="1" applyNumberFormat="1" applyFont="1" applyFill="1" applyBorder="1" applyProtection="1"/>
    <xf numFmtId="170" fontId="0" fillId="2" borderId="0" xfId="2" applyNumberFormat="1" applyFont="1" applyFill="1" applyBorder="1" applyProtection="1"/>
    <xf numFmtId="168" fontId="4" fillId="4" borderId="0" xfId="1" applyNumberFormat="1" applyFont="1" applyFill="1" applyBorder="1" applyAlignment="1" applyProtection="1">
      <alignment vertical="center"/>
    </xf>
    <xf numFmtId="0" fontId="0" fillId="4" borderId="0" xfId="0" applyFill="1" applyProtection="1"/>
    <xf numFmtId="168" fontId="0" fillId="4" borderId="0" xfId="1" applyNumberFormat="1" applyFont="1" applyFill="1" applyBorder="1" applyAlignment="1" applyProtection="1">
      <alignment horizontal="center" wrapText="1"/>
    </xf>
    <xf numFmtId="168" fontId="3" fillId="4" borderId="0" xfId="1" applyNumberFormat="1" applyFont="1" applyFill="1" applyBorder="1" applyProtection="1"/>
    <xf numFmtId="168" fontId="3" fillId="2" borderId="0" xfId="1" applyNumberFormat="1" applyFont="1" applyFill="1" applyBorder="1" applyProtection="1"/>
    <xf numFmtId="182" fontId="0" fillId="3" borderId="0" xfId="2" applyNumberFormat="1" applyFont="1" applyFill="1" applyBorder="1" applyProtection="1"/>
    <xf numFmtId="169" fontId="0" fillId="2" borderId="0" xfId="3" applyNumberFormat="1" applyFont="1" applyFill="1" applyBorder="1" applyProtection="1"/>
    <xf numFmtId="168" fontId="0" fillId="12" borderId="0" xfId="1" applyNumberFormat="1" applyFont="1" applyFill="1" applyBorder="1" applyProtection="1"/>
    <xf numFmtId="168" fontId="4" fillId="2" borderId="30" xfId="1" applyNumberFormat="1" applyFont="1" applyFill="1" applyBorder="1" applyProtection="1"/>
    <xf numFmtId="182" fontId="4" fillId="3" borderId="30" xfId="2" applyNumberFormat="1" applyFont="1" applyFill="1" applyBorder="1" applyProtection="1"/>
    <xf numFmtId="168" fontId="51" fillId="2" borderId="0" xfId="1" applyNumberFormat="1" applyFont="1" applyFill="1" applyBorder="1" applyAlignment="1" applyProtection="1">
      <alignment horizontal="center"/>
    </xf>
    <xf numFmtId="168" fontId="0" fillId="0" borderId="0" xfId="1" applyNumberFormat="1" applyFont="1" applyBorder="1" applyProtection="1"/>
    <xf numFmtId="168" fontId="4" fillId="0" borderId="30" xfId="1" applyNumberFormat="1" applyFont="1" applyBorder="1" applyProtection="1"/>
    <xf numFmtId="167" fontId="4" fillId="3" borderId="30" xfId="2" applyNumberFormat="1" applyFont="1" applyFill="1" applyBorder="1" applyProtection="1"/>
    <xf numFmtId="168" fontId="0" fillId="2" borderId="0" xfId="1" applyNumberFormat="1" applyFont="1" applyFill="1" applyBorder="1" applyAlignment="1" applyProtection="1"/>
    <xf numFmtId="168" fontId="4" fillId="0" borderId="10" xfId="1" applyNumberFormat="1" applyFont="1" applyBorder="1" applyProtection="1"/>
    <xf numFmtId="168" fontId="4" fillId="2" borderId="11" xfId="1" applyNumberFormat="1" applyFont="1" applyFill="1" applyBorder="1" applyProtection="1"/>
    <xf numFmtId="167" fontId="4" fillId="3" borderId="16" xfId="2" applyNumberFormat="1" applyFont="1" applyFill="1" applyBorder="1" applyProtection="1"/>
    <xf numFmtId="167" fontId="0" fillId="2" borderId="0" xfId="1" applyNumberFormat="1" applyFont="1" applyFill="1" applyBorder="1" applyProtection="1"/>
    <xf numFmtId="168" fontId="4" fillId="0" borderId="9" xfId="1" applyNumberFormat="1" applyFont="1" applyFill="1" applyBorder="1" applyAlignment="1" applyProtection="1">
      <alignment horizontal="center"/>
    </xf>
    <xf numFmtId="168" fontId="4" fillId="0" borderId="11" xfId="1" applyNumberFormat="1" applyFont="1" applyFill="1" applyBorder="1" applyAlignment="1" applyProtection="1">
      <alignment horizontal="center"/>
    </xf>
    <xf numFmtId="168" fontId="37" fillId="2" borderId="0" xfId="1" applyNumberFormat="1" applyFont="1" applyFill="1" applyBorder="1" applyProtection="1"/>
    <xf numFmtId="167" fontId="0" fillId="3" borderId="10" xfId="2" applyNumberFormat="1" applyFont="1" applyFill="1" applyBorder="1" applyProtection="1"/>
    <xf numFmtId="167" fontId="0" fillId="3" borderId="6" xfId="2" applyNumberFormat="1" applyFont="1" applyFill="1" applyBorder="1" applyProtection="1"/>
    <xf numFmtId="172" fontId="0" fillId="2" borderId="0" xfId="1" applyNumberFormat="1" applyFont="1" applyFill="1" applyBorder="1" applyProtection="1"/>
    <xf numFmtId="168" fontId="0" fillId="2" borderId="6" xfId="1" applyNumberFormat="1" applyFont="1" applyFill="1" applyBorder="1" applyProtection="1"/>
    <xf numFmtId="168" fontId="37" fillId="3" borderId="0" xfId="1" applyNumberFormat="1" applyFont="1" applyFill="1" applyBorder="1" applyProtection="1"/>
    <xf numFmtId="169" fontId="0" fillId="3" borderId="0" xfId="3" applyNumberFormat="1" applyFont="1" applyFill="1" applyBorder="1" applyProtection="1"/>
    <xf numFmtId="167" fontId="37" fillId="2" borderId="0" xfId="1" applyNumberFormat="1" applyFont="1" applyFill="1" applyBorder="1" applyProtection="1"/>
    <xf numFmtId="0" fontId="42" fillId="4" borderId="9" xfId="0" applyFont="1" applyFill="1" applyBorder="1" applyProtection="1"/>
    <xf numFmtId="168" fontId="37" fillId="2" borderId="0" xfId="1" applyNumberFormat="1" applyFont="1" applyFill="1" applyProtection="1"/>
    <xf numFmtId="168" fontId="37" fillId="0" borderId="0" xfId="1" applyNumberFormat="1" applyFont="1" applyProtection="1"/>
    <xf numFmtId="0" fontId="3" fillId="2" borderId="0" xfId="0" applyFont="1" applyFill="1" applyProtection="1"/>
    <xf numFmtId="168" fontId="47" fillId="2" borderId="0" xfId="1" applyNumberFormat="1" applyFont="1" applyFill="1" applyBorder="1" applyProtection="1"/>
    <xf numFmtId="168" fontId="4" fillId="0" borderId="0" xfId="1" applyNumberFormat="1" applyFont="1" applyBorder="1" applyProtection="1"/>
    <xf numFmtId="167" fontId="4" fillId="5" borderId="15" xfId="2" applyNumberFormat="1" applyFont="1" applyFill="1" applyBorder="1" applyProtection="1"/>
    <xf numFmtId="10" fontId="4" fillId="24" borderId="12" xfId="3" applyNumberFormat="1" applyFont="1" applyFill="1" applyBorder="1" applyAlignment="1" applyProtection="1">
      <alignment horizontal="right" wrapText="1"/>
    </xf>
    <xf numFmtId="0" fontId="0" fillId="4" borderId="9" xfId="0" applyFill="1" applyBorder="1" applyProtection="1"/>
    <xf numFmtId="168" fontId="5" fillId="4" borderId="10" xfId="1" applyNumberFormat="1" applyFont="1" applyFill="1" applyBorder="1" applyProtection="1"/>
    <xf numFmtId="0" fontId="0" fillId="4" borderId="11" xfId="0" applyFill="1" applyBorder="1" applyProtection="1"/>
    <xf numFmtId="0" fontId="0" fillId="4" borderId="12" xfId="0" applyFill="1" applyBorder="1" applyProtection="1"/>
    <xf numFmtId="168" fontId="40" fillId="6" borderId="0" xfId="1" applyNumberFormat="1" applyFont="1" applyFill="1" applyProtection="1"/>
    <xf numFmtId="0" fontId="22" fillId="6" borderId="0" xfId="0" applyFont="1" applyFill="1" applyProtection="1"/>
    <xf numFmtId="168" fontId="15" fillId="17" borderId="0" xfId="1" applyNumberFormat="1" applyFont="1" applyFill="1" applyAlignment="1" applyProtection="1">
      <alignment horizontal="center"/>
    </xf>
    <xf numFmtId="0" fontId="4" fillId="2" borderId="0" xfId="0" applyFont="1" applyFill="1" applyAlignment="1" applyProtection="1">
      <alignment wrapText="1"/>
    </xf>
    <xf numFmtId="0" fontId="0" fillId="17" borderId="0" xfId="0" applyFill="1" applyProtection="1"/>
    <xf numFmtId="0" fontId="4" fillId="2" borderId="16" xfId="0" applyFont="1" applyFill="1" applyBorder="1" applyAlignment="1" applyProtection="1">
      <alignment wrapText="1"/>
    </xf>
    <xf numFmtId="0" fontId="4" fillId="3" borderId="16" xfId="0" applyFont="1" applyFill="1" applyBorder="1" applyAlignment="1" applyProtection="1">
      <alignment horizontal="center"/>
    </xf>
    <xf numFmtId="0" fontId="2" fillId="16" borderId="0" xfId="0" applyFont="1" applyFill="1" applyProtection="1"/>
    <xf numFmtId="0" fontId="41" fillId="16" borderId="0" xfId="0" applyFont="1" applyFill="1" applyProtection="1"/>
    <xf numFmtId="0" fontId="5" fillId="17" borderId="0" xfId="0" applyFont="1" applyFill="1" applyProtection="1"/>
    <xf numFmtId="0" fontId="4" fillId="2" borderId="17" xfId="0" applyFont="1" applyFill="1" applyBorder="1" applyAlignment="1" applyProtection="1">
      <alignment horizontal="center"/>
    </xf>
    <xf numFmtId="0" fontId="4" fillId="2" borderId="37" xfId="0" applyFont="1" applyFill="1" applyBorder="1" applyAlignment="1" applyProtection="1">
      <alignment horizontal="center" wrapText="1"/>
    </xf>
    <xf numFmtId="0" fontId="4" fillId="2" borderId="36" xfId="0" applyFont="1" applyFill="1" applyBorder="1" applyAlignment="1" applyProtection="1">
      <alignment horizontal="center" wrapText="1"/>
    </xf>
    <xf numFmtId="0" fontId="10" fillId="2" borderId="0" xfId="0" applyFont="1" applyFill="1" applyAlignment="1" applyProtection="1">
      <alignment vertical="top"/>
    </xf>
    <xf numFmtId="167" fontId="0" fillId="3" borderId="32" xfId="2" applyNumberFormat="1" applyFont="1" applyFill="1" applyBorder="1" applyProtection="1"/>
    <xf numFmtId="168" fontId="11" fillId="4" borderId="5" xfId="1" applyNumberFormat="1" applyFont="1" applyFill="1" applyBorder="1" applyAlignment="1" applyProtection="1">
      <alignment horizontal="center"/>
    </xf>
    <xf numFmtId="168" fontId="11" fillId="4" borderId="6" xfId="1" applyNumberFormat="1" applyFont="1" applyFill="1" applyBorder="1" applyAlignment="1" applyProtection="1">
      <alignment horizontal="center"/>
    </xf>
    <xf numFmtId="168" fontId="11" fillId="4" borderId="7" xfId="1" applyNumberFormat="1" applyFont="1" applyFill="1" applyBorder="1" applyAlignment="1" applyProtection="1">
      <alignment horizontal="center"/>
    </xf>
    <xf numFmtId="0" fontId="13" fillId="2" borderId="13" xfId="0" applyFont="1" applyFill="1" applyBorder="1" applyAlignment="1" applyProtection="1">
      <alignment horizontal="right"/>
    </xf>
    <xf numFmtId="0" fontId="13" fillId="2" borderId="14" xfId="0" applyFont="1" applyFill="1" applyBorder="1" applyAlignment="1" applyProtection="1">
      <alignment horizontal="right"/>
    </xf>
    <xf numFmtId="0" fontId="4" fillId="3" borderId="37" xfId="0" applyFont="1" applyFill="1" applyBorder="1" applyProtection="1"/>
    <xf numFmtId="167" fontId="4" fillId="3" borderId="37" xfId="2" applyNumberFormat="1" applyFont="1" applyFill="1" applyBorder="1" applyProtection="1"/>
    <xf numFmtId="167" fontId="4" fillId="7" borderId="36" xfId="2" applyNumberFormat="1" applyFont="1" applyFill="1" applyBorder="1" applyProtection="1"/>
    <xf numFmtId="0" fontId="4" fillId="12" borderId="27" xfId="0" applyFont="1" applyFill="1" applyBorder="1" applyAlignment="1" applyProtection="1">
      <alignment horizontal="left" wrapText="1"/>
    </xf>
    <xf numFmtId="0" fontId="2" fillId="17" borderId="0" xfId="0" applyFont="1" applyFill="1" applyProtection="1"/>
    <xf numFmtId="167" fontId="0" fillId="2" borderId="57" xfId="2" applyNumberFormat="1" applyFont="1" applyFill="1" applyBorder="1" applyProtection="1"/>
    <xf numFmtId="168" fontId="1" fillId="2" borderId="56" xfId="1" applyNumberFormat="1" applyFont="1" applyFill="1" applyBorder="1" applyAlignment="1" applyProtection="1">
      <alignment wrapText="1"/>
    </xf>
    <xf numFmtId="0" fontId="5" fillId="4" borderId="10" xfId="0" applyFont="1" applyFill="1" applyBorder="1" applyProtection="1"/>
    <xf numFmtId="0" fontId="24" fillId="4" borderId="11" xfId="0" applyFont="1" applyFill="1" applyBorder="1" applyProtection="1"/>
    <xf numFmtId="43" fontId="0" fillId="2" borderId="0" xfId="1" applyFont="1" applyFill="1" applyBorder="1" applyAlignment="1" applyProtection="1">
      <alignment horizontal="right"/>
    </xf>
    <xf numFmtId="9" fontId="0" fillId="2" borderId="0" xfId="3" applyFont="1" applyFill="1" applyBorder="1" applyAlignment="1" applyProtection="1">
      <alignment horizontal="right"/>
    </xf>
    <xf numFmtId="0" fontId="5" fillId="4" borderId="8" xfId="0" applyFont="1" applyFill="1" applyBorder="1" applyProtection="1"/>
    <xf numFmtId="0" fontId="4" fillId="2" borderId="6" xfId="0" applyFont="1" applyFill="1" applyBorder="1" applyProtection="1"/>
    <xf numFmtId="168" fontId="4" fillId="4" borderId="0" xfId="1" applyNumberFormat="1" applyFont="1" applyFill="1" applyBorder="1" applyAlignment="1" applyProtection="1"/>
    <xf numFmtId="168" fontId="51" fillId="4" borderId="0" xfId="1" applyNumberFormat="1" applyFont="1" applyFill="1" applyBorder="1" applyAlignment="1" applyProtection="1">
      <alignment horizontal="right"/>
    </xf>
    <xf numFmtId="168" fontId="51" fillId="4" borderId="0" xfId="1" applyNumberFormat="1" applyFont="1" applyFill="1" applyBorder="1" applyAlignment="1" applyProtection="1">
      <alignment horizontal="right" wrapText="1"/>
    </xf>
    <xf numFmtId="168" fontId="1" fillId="2" borderId="8" xfId="1" applyNumberFormat="1" applyFont="1" applyFill="1" applyBorder="1" applyProtection="1"/>
    <xf numFmtId="170" fontId="0" fillId="2" borderId="0" xfId="0" applyNumberFormat="1" applyFill="1" applyProtection="1"/>
    <xf numFmtId="168" fontId="4" fillId="2" borderId="10" xfId="1" applyNumberFormat="1" applyFont="1" applyFill="1" applyBorder="1" applyProtection="1"/>
    <xf numFmtId="168" fontId="0" fillId="3" borderId="11" xfId="1" applyNumberFormat="1" applyFont="1" applyFill="1" applyBorder="1" applyProtection="1"/>
    <xf numFmtId="43" fontId="0" fillId="2" borderId="0" xfId="1" applyFont="1" applyFill="1" applyProtection="1"/>
    <xf numFmtId="0" fontId="4" fillId="12" borderId="16" xfId="0" applyFont="1" applyFill="1" applyBorder="1" applyAlignment="1" applyProtection="1">
      <alignment horizontal="left" wrapText="1"/>
    </xf>
    <xf numFmtId="0" fontId="4" fillId="2" borderId="30" xfId="0" applyFont="1" applyFill="1" applyBorder="1" applyProtection="1"/>
    <xf numFmtId="167" fontId="4" fillId="3" borderId="31" xfId="2" applyNumberFormat="1" applyFont="1" applyFill="1" applyBorder="1" applyProtection="1"/>
    <xf numFmtId="0" fontId="4" fillId="12" borderId="16" xfId="0" applyFont="1" applyFill="1" applyBorder="1" applyAlignment="1" applyProtection="1">
      <alignment horizontal="center" wrapText="1"/>
    </xf>
    <xf numFmtId="168" fontId="0" fillId="3" borderId="16" xfId="1" applyNumberFormat="1" applyFont="1" applyFill="1" applyBorder="1" applyProtection="1"/>
    <xf numFmtId="167" fontId="0" fillId="2" borderId="0" xfId="0" applyNumberFormat="1" applyFill="1" applyProtection="1"/>
    <xf numFmtId="168" fontId="47" fillId="2" borderId="0" xfId="1" applyNumberFormat="1" applyFont="1" applyFill="1" applyBorder="1" applyAlignment="1" applyProtection="1">
      <alignment wrapText="1"/>
    </xf>
    <xf numFmtId="168" fontId="1" fillId="2" borderId="0" xfId="1" applyNumberFormat="1" applyFont="1" applyFill="1" applyBorder="1" applyAlignment="1" applyProtection="1">
      <alignment horizontal="center"/>
    </xf>
    <xf numFmtId="168" fontId="4" fillId="2" borderId="0" xfId="1" applyNumberFormat="1" applyFont="1" applyFill="1" applyBorder="1" applyAlignment="1" applyProtection="1"/>
    <xf numFmtId="168" fontId="4" fillId="2" borderId="11" xfId="1" applyNumberFormat="1" applyFont="1" applyFill="1" applyBorder="1" applyAlignment="1" applyProtection="1">
      <alignment horizontal="center" wrapText="1"/>
    </xf>
    <xf numFmtId="0" fontId="10" fillId="2" borderId="13" xfId="0" applyFont="1" applyFill="1" applyBorder="1" applyAlignment="1" applyProtection="1">
      <alignment horizontal="left" indent="2"/>
    </xf>
    <xf numFmtId="0" fontId="43" fillId="2" borderId="14" xfId="0" applyFont="1" applyFill="1" applyBorder="1" applyAlignment="1" applyProtection="1">
      <alignment horizontal="left" indent="2"/>
    </xf>
    <xf numFmtId="0" fontId="10" fillId="2" borderId="14" xfId="0" applyFont="1" applyFill="1" applyBorder="1" applyAlignment="1" applyProtection="1">
      <alignment horizontal="left" indent="2"/>
    </xf>
    <xf numFmtId="0" fontId="10" fillId="2" borderId="15" xfId="0" applyFont="1" applyFill="1" applyBorder="1" applyAlignment="1" applyProtection="1">
      <alignment horizontal="left" indent="2"/>
    </xf>
    <xf numFmtId="0" fontId="13" fillId="2" borderId="8" xfId="0" applyFont="1" applyFill="1" applyBorder="1" applyAlignment="1" applyProtection="1">
      <alignment horizontal="left" indent="2"/>
    </xf>
    <xf numFmtId="0" fontId="10" fillId="2" borderId="0" xfId="0" applyFont="1" applyFill="1" applyAlignment="1" applyProtection="1">
      <alignment horizontal="left" indent="2"/>
    </xf>
    <xf numFmtId="0" fontId="13" fillId="2" borderId="0" xfId="0" applyFont="1" applyFill="1" applyAlignment="1" applyProtection="1">
      <alignment horizontal="left" indent="2"/>
    </xf>
    <xf numFmtId="0" fontId="10" fillId="2" borderId="9" xfId="0" applyFont="1" applyFill="1" applyBorder="1" applyAlignment="1" applyProtection="1">
      <alignment horizontal="left" indent="2"/>
    </xf>
    <xf numFmtId="0" fontId="13" fillId="2" borderId="10" xfId="0" applyFont="1" applyFill="1" applyBorder="1" applyAlignment="1" applyProtection="1">
      <alignment horizontal="left" indent="2"/>
    </xf>
    <xf numFmtId="0" fontId="10" fillId="2" borderId="11" xfId="0" applyFont="1" applyFill="1" applyBorder="1" applyAlignment="1" applyProtection="1">
      <alignment horizontal="left" indent="2"/>
    </xf>
    <xf numFmtId="0" fontId="13" fillId="2" borderId="11" xfId="0" applyFont="1" applyFill="1" applyBorder="1" applyAlignment="1" applyProtection="1">
      <alignment horizontal="left" indent="2"/>
    </xf>
    <xf numFmtId="0" fontId="10" fillId="2" borderId="12" xfId="0" applyFont="1" applyFill="1" applyBorder="1" applyAlignment="1" applyProtection="1">
      <alignment horizontal="left" indent="2"/>
    </xf>
    <xf numFmtId="168" fontId="15" fillId="4" borderId="15" xfId="1" applyNumberFormat="1" applyFont="1" applyFill="1" applyBorder="1" applyAlignment="1" applyProtection="1">
      <alignment horizontal="center"/>
    </xf>
    <xf numFmtId="168" fontId="8" fillId="2" borderId="0" xfId="1" applyNumberFormat="1" applyFont="1" applyFill="1" applyAlignment="1" applyProtection="1">
      <alignment horizontal="left" indent="4"/>
    </xf>
    <xf numFmtId="168" fontId="15" fillId="2" borderId="0" xfId="1" applyNumberFormat="1" applyFont="1" applyFill="1" applyBorder="1" applyAlignment="1" applyProtection="1"/>
    <xf numFmtId="168" fontId="0" fillId="2" borderId="0" xfId="1" applyNumberFormat="1" applyFont="1" applyFill="1" applyBorder="1" applyAlignment="1" applyProtection="1">
      <alignment wrapText="1"/>
    </xf>
    <xf numFmtId="0" fontId="10" fillId="2" borderId="0" xfId="1" applyNumberFormat="1" applyFont="1" applyFill="1" applyAlignment="1" applyProtection="1">
      <alignment horizontal="left" indent="5"/>
    </xf>
    <xf numFmtId="168" fontId="4" fillId="2" borderId="0" xfId="1" applyNumberFormat="1" applyFont="1" applyFill="1" applyBorder="1" applyAlignment="1" applyProtection="1">
      <alignment vertical="center"/>
    </xf>
    <xf numFmtId="0" fontId="6" fillId="2" borderId="0" xfId="4" applyFill="1" applyBorder="1" applyAlignment="1">
      <alignment horizontal="left" indent="2"/>
    </xf>
    <xf numFmtId="0" fontId="11" fillId="6" borderId="0" xfId="0" applyFont="1" applyFill="1" applyProtection="1"/>
    <xf numFmtId="168" fontId="10" fillId="6" borderId="0" xfId="1" applyNumberFormat="1" applyFont="1" applyFill="1" applyProtection="1"/>
    <xf numFmtId="168" fontId="10" fillId="0" borderId="0" xfId="1" applyNumberFormat="1" applyFont="1" applyProtection="1"/>
    <xf numFmtId="0" fontId="74" fillId="2" borderId="0" xfId="0" applyFont="1" applyFill="1" applyAlignment="1" applyProtection="1">
      <alignment horizontal="center"/>
    </xf>
    <xf numFmtId="0" fontId="74" fillId="20" borderId="0" xfId="0" applyFont="1" applyFill="1" applyAlignment="1" applyProtection="1">
      <alignment horizontal="center"/>
    </xf>
    <xf numFmtId="0" fontId="74" fillId="2" borderId="11" xfId="0" applyFont="1" applyFill="1" applyBorder="1" applyAlignment="1" applyProtection="1">
      <alignment horizontal="center"/>
    </xf>
    <xf numFmtId="0" fontId="74" fillId="2" borderId="0" xfId="0" applyFont="1" applyFill="1" applyProtection="1"/>
    <xf numFmtId="0" fontId="74" fillId="2" borderId="7" xfId="0" applyFont="1" applyFill="1" applyBorder="1" applyAlignment="1" applyProtection="1">
      <alignment horizontal="center"/>
    </xf>
    <xf numFmtId="0" fontId="74" fillId="2" borderId="0" xfId="0" applyFont="1" applyFill="1" applyAlignment="1" applyProtection="1">
      <alignment horizontal="center" vertical="center"/>
    </xf>
    <xf numFmtId="0" fontId="74" fillId="2" borderId="0" xfId="0" applyFont="1" applyFill="1" applyAlignment="1" applyProtection="1">
      <alignment horizontal="center" wrapText="1"/>
    </xf>
    <xf numFmtId="0" fontId="11" fillId="2" borderId="27" xfId="0" applyFont="1" applyFill="1" applyBorder="1" applyAlignment="1" applyProtection="1">
      <alignment horizontal="center" vertical="center"/>
    </xf>
    <xf numFmtId="0" fontId="54" fillId="2" borderId="12" xfId="0" applyFont="1" applyFill="1" applyBorder="1" applyAlignment="1" applyProtection="1">
      <alignment horizontal="center" vertical="center"/>
    </xf>
    <xf numFmtId="0" fontId="74" fillId="2" borderId="0" xfId="0" applyFont="1" applyFill="1" applyBorder="1" applyAlignment="1" applyProtection="1">
      <alignment horizontal="center"/>
    </xf>
    <xf numFmtId="0" fontId="11" fillId="21" borderId="0" xfId="0" applyFont="1" applyFill="1" applyBorder="1" applyAlignment="1" applyProtection="1">
      <alignment wrapText="1"/>
    </xf>
    <xf numFmtId="0" fontId="11" fillId="21" borderId="0" xfId="0" applyFont="1" applyFill="1" applyBorder="1" applyAlignment="1" applyProtection="1">
      <alignment horizontal="center" wrapText="1"/>
    </xf>
    <xf numFmtId="0" fontId="56" fillId="21" borderId="13" xfId="0" applyFont="1" applyFill="1" applyBorder="1" applyProtection="1"/>
    <xf numFmtId="0" fontId="57" fillId="21" borderId="14" xfId="0" applyFont="1" applyFill="1" applyBorder="1" applyAlignment="1" applyProtection="1">
      <alignment wrapText="1"/>
    </xf>
    <xf numFmtId="0" fontId="57" fillId="21" borderId="14" xfId="0" applyFont="1" applyFill="1" applyBorder="1" applyProtection="1"/>
    <xf numFmtId="0" fontId="57" fillId="21" borderId="14" xfId="0" applyFont="1" applyFill="1" applyBorder="1" applyAlignment="1" applyProtection="1">
      <alignment horizontal="center"/>
    </xf>
    <xf numFmtId="0" fontId="46" fillId="2" borderId="0" xfId="0" applyFont="1" applyFill="1" applyBorder="1" applyAlignment="1" applyProtection="1">
      <alignment wrapText="1"/>
    </xf>
    <xf numFmtId="0" fontId="46" fillId="2" borderId="0" xfId="0" applyFont="1" applyFill="1" applyBorder="1" applyProtection="1"/>
    <xf numFmtId="0" fontId="11" fillId="5" borderId="5" xfId="0" applyFont="1" applyFill="1" applyBorder="1" applyAlignment="1" applyProtection="1">
      <alignment wrapText="1"/>
    </xf>
    <xf numFmtId="0" fontId="48" fillId="5" borderId="6" xfId="0" applyFont="1" applyFill="1" applyBorder="1" applyAlignment="1" applyProtection="1">
      <alignment horizontal="center" vertical="center" wrapText="1"/>
    </xf>
    <xf numFmtId="0" fontId="11" fillId="5" borderId="7" xfId="0" applyFont="1" applyFill="1" applyBorder="1" applyAlignment="1" applyProtection="1">
      <alignment wrapText="1"/>
    </xf>
    <xf numFmtId="0" fontId="74" fillId="2" borderId="6" xfId="0" applyFont="1" applyFill="1" applyBorder="1" applyAlignment="1" applyProtection="1">
      <alignment horizontal="center"/>
    </xf>
    <xf numFmtId="0" fontId="74" fillId="2" borderId="12" xfId="0" applyFont="1" applyFill="1" applyBorder="1" applyAlignment="1" applyProtection="1">
      <alignment horizontal="center"/>
    </xf>
    <xf numFmtId="0" fontId="48" fillId="5" borderId="6" xfId="0" applyFont="1" applyFill="1" applyBorder="1" applyAlignment="1" applyProtection="1">
      <alignment horizontal="center" wrapText="1"/>
    </xf>
    <xf numFmtId="0" fontId="11" fillId="5" borderId="7" xfId="0" applyFont="1" applyFill="1" applyBorder="1" applyAlignment="1" applyProtection="1">
      <alignment horizontal="center" wrapText="1"/>
    </xf>
    <xf numFmtId="0" fontId="56" fillId="21" borderId="44" xfId="0" applyFont="1" applyFill="1" applyBorder="1" applyProtection="1"/>
    <xf numFmtId="0" fontId="11" fillId="5" borderId="5" xfId="0" applyFont="1" applyFill="1" applyBorder="1" applyProtection="1"/>
    <xf numFmtId="0" fontId="48" fillId="5" borderId="6" xfId="0" applyFont="1" applyFill="1" applyBorder="1" applyAlignment="1" applyProtection="1">
      <alignment horizontal="center"/>
    </xf>
    <xf numFmtId="0" fontId="57" fillId="5" borderId="6" xfId="0" applyFont="1" applyFill="1" applyBorder="1" applyAlignment="1" applyProtection="1">
      <alignment horizontal="center"/>
    </xf>
    <xf numFmtId="0" fontId="57" fillId="5" borderId="7" xfId="0" applyFont="1" applyFill="1" applyBorder="1" applyAlignment="1" applyProtection="1">
      <alignment horizontal="center"/>
    </xf>
    <xf numFmtId="168" fontId="0" fillId="6" borderId="16" xfId="1" applyNumberFormat="1" applyFont="1" applyFill="1" applyBorder="1" applyAlignment="1" applyProtection="1">
      <alignment horizontal="left" indent="4"/>
      <protection locked="0"/>
    </xf>
    <xf numFmtId="168" fontId="0" fillId="6" borderId="27" xfId="1" applyNumberFormat="1" applyFont="1" applyFill="1" applyBorder="1" applyAlignment="1" applyProtection="1">
      <alignment horizontal="left" indent="4"/>
      <protection locked="0"/>
    </xf>
    <xf numFmtId="168" fontId="5" fillId="2" borderId="0" xfId="1" applyNumberFormat="1" applyFont="1" applyFill="1" applyBorder="1" applyAlignment="1" applyProtection="1">
      <alignment horizontal="left" indent="4"/>
      <protection locked="0"/>
    </xf>
    <xf numFmtId="182" fontId="0" fillId="3" borderId="16" xfId="2" applyNumberFormat="1" applyFont="1" applyFill="1" applyBorder="1" applyProtection="1">
      <protection locked="0"/>
    </xf>
    <xf numFmtId="0" fontId="0" fillId="2" borderId="0" xfId="0" applyFill="1" applyProtection="1">
      <protection locked="0"/>
    </xf>
    <xf numFmtId="168" fontId="6" fillId="2" borderId="8" xfId="4" applyNumberFormat="1" applyFill="1" applyBorder="1" applyProtection="1"/>
    <xf numFmtId="0" fontId="0" fillId="2" borderId="0" xfId="0" applyFill="1" applyAlignment="1">
      <alignment vertical="center" wrapText="1"/>
    </xf>
    <xf numFmtId="0" fontId="0" fillId="2" borderId="0" xfId="0" applyFill="1" applyAlignment="1">
      <alignment wrapText="1"/>
    </xf>
    <xf numFmtId="168" fontId="11" fillId="5" borderId="5" xfId="1" applyNumberFormat="1" applyFont="1" applyFill="1" applyBorder="1" applyAlignment="1">
      <alignment horizontal="center"/>
    </xf>
    <xf numFmtId="168" fontId="11" fillId="5" borderId="6" xfId="1" applyNumberFormat="1" applyFont="1" applyFill="1" applyBorder="1" applyAlignment="1">
      <alignment horizontal="center"/>
    </xf>
    <xf numFmtId="168" fontId="11" fillId="5" borderId="7" xfId="1" applyNumberFormat="1" applyFont="1" applyFill="1" applyBorder="1" applyAlignment="1">
      <alignment horizontal="center"/>
    </xf>
    <xf numFmtId="0" fontId="25" fillId="9" borderId="10" xfId="0" applyFont="1" applyFill="1" applyBorder="1" applyProtection="1"/>
    <xf numFmtId="0" fontId="25" fillId="9" borderId="11" xfId="0" applyFont="1" applyFill="1" applyBorder="1" applyProtection="1"/>
    <xf numFmtId="168" fontId="23" fillId="8" borderId="5" xfId="1" applyNumberFormat="1" applyFont="1" applyFill="1" applyBorder="1" applyAlignment="1" applyProtection="1">
      <alignment horizontal="center"/>
    </xf>
    <xf numFmtId="168" fontId="23" fillId="8" borderId="6" xfId="1" applyNumberFormat="1" applyFont="1" applyFill="1" applyBorder="1" applyAlignment="1" applyProtection="1">
      <alignment horizontal="center"/>
    </xf>
    <xf numFmtId="168" fontId="23" fillId="8" borderId="7" xfId="1" applyNumberFormat="1" applyFont="1" applyFill="1" applyBorder="1" applyAlignment="1" applyProtection="1">
      <alignment horizontal="center"/>
    </xf>
    <xf numFmtId="0" fontId="11" fillId="5" borderId="46" xfId="0" applyFont="1" applyFill="1" applyBorder="1" applyAlignment="1" applyProtection="1">
      <alignment horizontal="left" wrapText="1"/>
    </xf>
    <xf numFmtId="0" fontId="11" fillId="5" borderId="6" xfId="0" applyFont="1" applyFill="1" applyBorder="1" applyAlignment="1" applyProtection="1">
      <alignment horizontal="left" wrapText="1"/>
    </xf>
    <xf numFmtId="0" fontId="11" fillId="7" borderId="53" xfId="0" applyFont="1" applyFill="1" applyBorder="1" applyAlignment="1" applyProtection="1">
      <alignment horizontal="center" vertical="top" wrapText="1"/>
    </xf>
    <xf numFmtId="0" fontId="25" fillId="9" borderId="8" xfId="0" applyFont="1" applyFill="1" applyBorder="1" applyAlignment="1" applyProtection="1">
      <alignment wrapText="1"/>
    </xf>
    <xf numFmtId="0" fontId="25" fillId="9" borderId="0" xfId="0" applyFont="1" applyFill="1" applyBorder="1" applyAlignment="1" applyProtection="1">
      <alignment wrapText="1"/>
    </xf>
    <xf numFmtId="0" fontId="25" fillId="9" borderId="13" xfId="0" applyFont="1" applyFill="1" applyBorder="1" applyProtection="1"/>
    <xf numFmtId="0" fontId="25" fillId="9" borderId="14" xfId="0" applyFont="1" applyFill="1" applyBorder="1" applyProtection="1"/>
    <xf numFmtId="0" fontId="25" fillId="9" borderId="15" xfId="0" applyFont="1" applyFill="1" applyBorder="1" applyProtection="1"/>
    <xf numFmtId="0" fontId="25" fillId="9" borderId="8" xfId="0" applyFont="1" applyFill="1" applyBorder="1" applyProtection="1"/>
    <xf numFmtId="0" fontId="25" fillId="9" borderId="0" xfId="0" applyFont="1" applyFill="1" applyBorder="1" applyProtection="1"/>
    <xf numFmtId="0" fontId="11" fillId="5" borderId="5" xfId="0" applyFont="1" applyFill="1" applyBorder="1" applyAlignment="1" applyProtection="1">
      <alignment horizontal="left" wrapText="1"/>
    </xf>
    <xf numFmtId="0" fontId="10" fillId="7" borderId="8" xfId="0" applyFont="1" applyFill="1" applyBorder="1" applyAlignment="1" applyProtection="1">
      <alignment horizontal="center"/>
    </xf>
    <xf numFmtId="0" fontId="10" fillId="7" borderId="10" xfId="0" applyFont="1" applyFill="1" applyBorder="1" applyAlignment="1" applyProtection="1">
      <alignment horizontal="center"/>
    </xf>
    <xf numFmtId="0" fontId="11" fillId="7" borderId="5" xfId="0" applyFont="1" applyFill="1" applyBorder="1" applyAlignment="1" applyProtection="1">
      <alignment horizontal="center" vertical="top" wrapText="1"/>
    </xf>
    <xf numFmtId="0" fontId="11" fillId="7" borderId="6" xfId="0" applyFont="1" applyFill="1" applyBorder="1" applyAlignment="1" applyProtection="1">
      <alignment horizontal="center" vertical="top" wrapText="1"/>
    </xf>
    <xf numFmtId="0" fontId="11" fillId="7" borderId="7" xfId="0" applyFont="1" applyFill="1" applyBorder="1" applyAlignment="1" applyProtection="1">
      <alignment horizontal="center" vertical="top" wrapText="1"/>
    </xf>
    <xf numFmtId="0" fontId="75" fillId="2" borderId="0" xfId="0" applyFont="1" applyFill="1" applyAlignment="1" applyProtection="1">
      <alignment horizontal="center"/>
    </xf>
    <xf numFmtId="0" fontId="62" fillId="0" borderId="5" xfId="0" applyFont="1" applyBorder="1" applyAlignment="1" applyProtection="1">
      <alignment horizontal="left" wrapText="1"/>
    </xf>
    <xf numFmtId="0" fontId="23" fillId="0" borderId="6" xfId="0" applyFont="1" applyBorder="1" applyAlignment="1" applyProtection="1">
      <alignment horizontal="left" wrapText="1"/>
    </xf>
    <xf numFmtId="0" fontId="56" fillId="5" borderId="52" xfId="0" applyFont="1" applyFill="1" applyBorder="1" applyAlignment="1" applyProtection="1">
      <alignment horizontal="center" wrapText="1"/>
    </xf>
    <xf numFmtId="0" fontId="56" fillId="5" borderId="53" xfId="0" applyFont="1" applyFill="1" applyBorder="1" applyAlignment="1" applyProtection="1">
      <alignment horizontal="center" wrapText="1"/>
    </xf>
    <xf numFmtId="0" fontId="56" fillId="5" borderId="54" xfId="0" applyFont="1" applyFill="1" applyBorder="1" applyAlignment="1" applyProtection="1">
      <alignment horizontal="center" wrapText="1"/>
    </xf>
    <xf numFmtId="49" fontId="11" fillId="11" borderId="5" xfId="9" applyNumberFormat="1" applyFont="1" applyFill="1" applyBorder="1" applyAlignment="1" applyProtection="1">
      <alignment horizontal="left" wrapText="1"/>
    </xf>
    <xf numFmtId="49" fontId="11" fillId="11" borderId="6" xfId="9" applyNumberFormat="1" applyFont="1" applyFill="1" applyBorder="1" applyAlignment="1" applyProtection="1">
      <alignment horizontal="left" wrapText="1"/>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62" fillId="20" borderId="5" xfId="0" applyFont="1" applyFill="1" applyBorder="1" applyAlignment="1" applyProtection="1">
      <alignment wrapText="1"/>
    </xf>
    <xf numFmtId="0" fontId="62" fillId="20" borderId="6" xfId="0" applyFont="1" applyFill="1" applyBorder="1" applyAlignment="1" applyProtection="1">
      <alignment wrapText="1"/>
    </xf>
    <xf numFmtId="0" fontId="80" fillId="2" borderId="0" xfId="0" applyFont="1" applyFill="1" applyAlignment="1" applyProtection="1">
      <alignment horizontal="center" vertical="center" wrapText="1"/>
    </xf>
    <xf numFmtId="0" fontId="11" fillId="2" borderId="0" xfId="0" applyFont="1" applyFill="1" applyAlignment="1" applyProtection="1">
      <alignment horizontal="left" vertical="center" wrapText="1"/>
    </xf>
    <xf numFmtId="0" fontId="11" fillId="5" borderId="7" xfId="0" applyFont="1" applyFill="1" applyBorder="1" applyAlignment="1" applyProtection="1">
      <alignment horizontal="left" wrapText="1"/>
    </xf>
    <xf numFmtId="0" fontId="62" fillId="2" borderId="5" xfId="0" applyFont="1" applyFill="1" applyBorder="1" applyAlignment="1" applyProtection="1">
      <alignment horizontal="left" vertical="center" wrapText="1"/>
    </xf>
    <xf numFmtId="0" fontId="62" fillId="2" borderId="6" xfId="0" applyFont="1" applyFill="1" applyBorder="1" applyAlignment="1" applyProtection="1">
      <alignment horizontal="left" vertical="center" wrapText="1"/>
    </xf>
    <xf numFmtId="0" fontId="57" fillId="7" borderId="0" xfId="0" applyFont="1" applyFill="1" applyProtection="1"/>
    <xf numFmtId="0" fontId="57" fillId="7" borderId="11" xfId="0" applyFont="1" applyFill="1" applyBorder="1" applyProtection="1"/>
    <xf numFmtId="0" fontId="11" fillId="7" borderId="40" xfId="0" applyFont="1" applyFill="1" applyBorder="1" applyAlignment="1" applyProtection="1">
      <alignment horizontal="center" vertical="center"/>
    </xf>
    <xf numFmtId="0" fontId="11" fillId="7" borderId="41" xfId="0" applyFont="1" applyFill="1" applyBorder="1" applyAlignment="1" applyProtection="1">
      <alignment horizontal="center" vertical="center"/>
    </xf>
    <xf numFmtId="0" fontId="11" fillId="7" borderId="42" xfId="0" applyFont="1" applyFill="1" applyBorder="1" applyAlignment="1" applyProtection="1">
      <alignment horizontal="center" vertical="center"/>
    </xf>
    <xf numFmtId="0" fontId="57" fillId="7" borderId="43" xfId="0" applyFont="1" applyFill="1" applyBorder="1" applyAlignment="1" applyProtection="1">
      <alignment horizontal="center"/>
    </xf>
    <xf numFmtId="0" fontId="57" fillId="7" borderId="54" xfId="0" applyFont="1" applyFill="1" applyBorder="1" applyAlignment="1" applyProtection="1">
      <alignment horizontal="center"/>
    </xf>
    <xf numFmtId="0" fontId="23" fillId="5" borderId="5" xfId="0" applyFont="1" applyFill="1" applyBorder="1" applyProtection="1"/>
    <xf numFmtId="0" fontId="23" fillId="5" borderId="6" xfId="0" applyFont="1" applyFill="1" applyBorder="1" applyProtection="1"/>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61" fillId="20" borderId="44" xfId="0" applyFont="1" applyFill="1" applyBorder="1" applyAlignment="1" applyProtection="1">
      <alignment horizontal="left" vertical="center" wrapText="1"/>
    </xf>
    <xf numFmtId="0" fontId="61" fillId="20" borderId="0" xfId="0" applyFont="1" applyFill="1" applyAlignment="1" applyProtection="1">
      <alignment horizontal="left" vertical="center" wrapText="1"/>
    </xf>
    <xf numFmtId="168" fontId="10" fillId="0" borderId="5" xfId="1" applyNumberFormat="1" applyFont="1" applyBorder="1" applyAlignment="1" applyProtection="1">
      <alignment horizontal="center"/>
    </xf>
    <xf numFmtId="168" fontId="10" fillId="0" borderId="6" xfId="1" applyNumberFormat="1" applyFont="1" applyBorder="1" applyAlignment="1" applyProtection="1">
      <alignment horizontal="center"/>
    </xf>
    <xf numFmtId="168" fontId="10" fillId="0" borderId="7" xfId="1" applyNumberFormat="1" applyFont="1" applyBorder="1" applyAlignment="1" applyProtection="1">
      <alignment horizontal="center"/>
    </xf>
    <xf numFmtId="168" fontId="15" fillId="7" borderId="13" xfId="1" applyNumberFormat="1" applyFont="1" applyFill="1" applyBorder="1" applyAlignment="1" applyProtection="1">
      <alignment horizontal="center"/>
    </xf>
    <xf numFmtId="168" fontId="15" fillId="7" borderId="14" xfId="1" applyNumberFormat="1" applyFont="1" applyFill="1" applyBorder="1" applyAlignment="1" applyProtection="1">
      <alignment horizontal="center"/>
    </xf>
    <xf numFmtId="168" fontId="15" fillId="7" borderId="15" xfId="1" applyNumberFormat="1" applyFont="1" applyFill="1" applyBorder="1" applyAlignment="1" applyProtection="1">
      <alignment horizontal="center"/>
    </xf>
    <xf numFmtId="168" fontId="11" fillId="4" borderId="5" xfId="1" applyNumberFormat="1" applyFont="1" applyFill="1" applyBorder="1" applyAlignment="1" applyProtection="1">
      <alignment horizontal="center"/>
    </xf>
    <xf numFmtId="168" fontId="11" fillId="4" borderId="6" xfId="1" applyNumberFormat="1" applyFont="1" applyFill="1" applyBorder="1" applyAlignment="1" applyProtection="1">
      <alignment horizontal="center"/>
    </xf>
    <xf numFmtId="168" fontId="11" fillId="4" borderId="7" xfId="1" applyNumberFormat="1" applyFont="1" applyFill="1" applyBorder="1" applyAlignment="1" applyProtection="1">
      <alignment horizontal="center"/>
    </xf>
    <xf numFmtId="168" fontId="30" fillId="2" borderId="0" xfId="1" applyNumberFormat="1" applyFont="1" applyFill="1" applyBorder="1" applyAlignment="1" applyProtection="1">
      <alignment horizontal="center" wrapText="1"/>
    </xf>
    <xf numFmtId="168" fontId="30" fillId="2" borderId="11" xfId="1" applyNumberFormat="1" applyFont="1" applyFill="1" applyBorder="1" applyAlignment="1" applyProtection="1">
      <alignment horizontal="center" wrapText="1"/>
    </xf>
    <xf numFmtId="168" fontId="18" fillId="2" borderId="0" xfId="1" applyNumberFormat="1" applyFont="1" applyFill="1" applyBorder="1" applyAlignment="1" applyProtection="1">
      <alignment horizontal="center" wrapText="1"/>
    </xf>
    <xf numFmtId="168" fontId="18" fillId="2" borderId="11" xfId="1" applyNumberFormat="1" applyFont="1" applyFill="1" applyBorder="1" applyAlignment="1" applyProtection="1">
      <alignment horizontal="center" wrapText="1"/>
    </xf>
    <xf numFmtId="168" fontId="26" fillId="2" borderId="0" xfId="1" applyNumberFormat="1" applyFont="1" applyFill="1" applyBorder="1" applyAlignment="1" applyProtection="1">
      <alignment horizontal="center" wrapText="1"/>
    </xf>
    <xf numFmtId="168" fontId="26" fillId="2" borderId="11" xfId="1" applyNumberFormat="1" applyFont="1" applyFill="1" applyBorder="1" applyAlignment="1" applyProtection="1">
      <alignment horizontal="center" wrapText="1"/>
    </xf>
    <xf numFmtId="0" fontId="20" fillId="21" borderId="0" xfId="0" applyFont="1" applyFill="1" applyAlignment="1" applyProtection="1">
      <alignment horizontal="left"/>
    </xf>
    <xf numFmtId="0" fontId="20" fillId="21" borderId="0" xfId="0" applyFont="1" applyFill="1" applyAlignment="1" applyProtection="1">
      <alignment horizontal="center"/>
    </xf>
    <xf numFmtId="0" fontId="20" fillId="21" borderId="14" xfId="0" applyFont="1" applyFill="1" applyBorder="1" applyAlignment="1" applyProtection="1">
      <alignment horizontal="center"/>
    </xf>
    <xf numFmtId="0" fontId="4" fillId="24" borderId="11" xfId="0" applyFont="1" applyFill="1" applyBorder="1" applyAlignment="1" applyProtection="1">
      <alignment horizontal="center"/>
    </xf>
    <xf numFmtId="168" fontId="16" fillId="4" borderId="5" xfId="1" applyNumberFormat="1" applyFont="1" applyFill="1" applyBorder="1" applyAlignment="1" applyProtection="1">
      <alignment horizontal="center"/>
    </xf>
    <xf numFmtId="168" fontId="16" fillId="4" borderId="6" xfId="1" applyNumberFormat="1" applyFont="1" applyFill="1" applyBorder="1" applyAlignment="1" applyProtection="1">
      <alignment horizontal="center"/>
    </xf>
    <xf numFmtId="168" fontId="16" fillId="4" borderId="7" xfId="1" applyNumberFormat="1" applyFont="1" applyFill="1" applyBorder="1" applyAlignment="1" applyProtection="1">
      <alignment horizontal="center"/>
    </xf>
    <xf numFmtId="168" fontId="44" fillId="0" borderId="5" xfId="1" applyNumberFormat="1" applyFont="1" applyBorder="1" applyAlignment="1" applyProtection="1">
      <alignment horizontal="center"/>
    </xf>
    <xf numFmtId="168" fontId="44" fillId="0" borderId="6" xfId="1" applyNumberFormat="1" applyFont="1" applyBorder="1" applyAlignment="1" applyProtection="1">
      <alignment horizontal="center"/>
    </xf>
    <xf numFmtId="168" fontId="44" fillId="0" borderId="7" xfId="1" applyNumberFormat="1" applyFont="1" applyBorder="1" applyAlignment="1" applyProtection="1">
      <alignment horizontal="center"/>
    </xf>
    <xf numFmtId="2" fontId="4" fillId="21" borderId="5" xfId="2" applyNumberFormat="1" applyFont="1" applyFill="1" applyBorder="1" applyAlignment="1" applyProtection="1">
      <alignment horizontal="right"/>
    </xf>
    <xf numFmtId="2" fontId="4" fillId="21" borderId="7" xfId="2" applyNumberFormat="1" applyFont="1" applyFill="1" applyBorder="1" applyAlignment="1" applyProtection="1">
      <alignment horizontal="right"/>
    </xf>
    <xf numFmtId="0" fontId="0" fillId="0" borderId="16" xfId="0" applyBorder="1" applyAlignment="1" applyProtection="1">
      <alignment horizontal="left" wrapText="1"/>
      <protection locked="0"/>
    </xf>
    <xf numFmtId="44" fontId="0" fillId="0" borderId="16" xfId="0" applyNumberFormat="1" applyBorder="1" applyAlignment="1" applyProtection="1">
      <alignment horizontal="left" wrapText="1"/>
      <protection locked="0"/>
    </xf>
    <xf numFmtId="0" fontId="42" fillId="21" borderId="0" xfId="0" applyFont="1" applyFill="1" applyAlignment="1" applyProtection="1">
      <alignment horizontal="right"/>
    </xf>
    <xf numFmtId="0" fontId="42" fillId="21" borderId="0" xfId="0" applyFont="1" applyFill="1" applyBorder="1" applyAlignment="1" applyProtection="1">
      <alignment horizontal="right"/>
    </xf>
    <xf numFmtId="0" fontId="42" fillId="21" borderId="9" xfId="0" applyFont="1" applyFill="1" applyBorder="1" applyAlignment="1" applyProtection="1">
      <alignment horizontal="right"/>
    </xf>
    <xf numFmtId="2" fontId="71" fillId="21" borderId="8" xfId="2" applyNumberFormat="1" applyFont="1" applyFill="1" applyBorder="1" applyAlignment="1" applyProtection="1"/>
    <xf numFmtId="2" fontId="71" fillId="21" borderId="0" xfId="2" applyNumberFormat="1" applyFont="1" applyFill="1" applyBorder="1" applyAlignment="1" applyProtection="1"/>
    <xf numFmtId="44" fontId="0" fillId="2" borderId="8" xfId="0" applyNumberFormat="1" applyFill="1" applyBorder="1" applyAlignment="1" applyProtection="1">
      <alignment wrapText="1"/>
      <protection locked="0"/>
    </xf>
    <xf numFmtId="0" fontId="0" fillId="2" borderId="0" xfId="0" applyFill="1" applyAlignment="1" applyProtection="1">
      <alignment wrapText="1"/>
      <protection locked="0"/>
    </xf>
    <xf numFmtId="0" fontId="4" fillId="21" borderId="16" xfId="0" applyFont="1" applyFill="1" applyBorder="1" applyAlignment="1" applyProtection="1">
      <alignment horizontal="center" wrapText="1"/>
    </xf>
    <xf numFmtId="43" fontId="0" fillId="21" borderId="16" xfId="1" applyFont="1" applyFill="1" applyBorder="1" applyAlignment="1" applyProtection="1">
      <alignment horizontal="right" vertical="center" wrapText="1"/>
    </xf>
    <xf numFmtId="43" fontId="1" fillId="21" borderId="16" xfId="1" applyFont="1" applyFill="1" applyBorder="1" applyAlignment="1" applyProtection="1">
      <alignment horizontal="right" vertical="center" wrapText="1"/>
    </xf>
    <xf numFmtId="0" fontId="4" fillId="21" borderId="0" xfId="0" applyFont="1" applyFill="1" applyAlignment="1" applyProtection="1">
      <alignment horizontal="left" vertical="top" wrapText="1"/>
    </xf>
    <xf numFmtId="0" fontId="65" fillId="2" borderId="8" xfId="0" applyFont="1" applyFill="1" applyBorder="1" applyAlignment="1" applyProtection="1">
      <alignment horizontal="left"/>
    </xf>
    <xf numFmtId="0" fontId="65" fillId="2" borderId="0" xfId="0" applyFont="1" applyFill="1" applyAlignment="1" applyProtection="1">
      <alignment horizontal="left"/>
    </xf>
    <xf numFmtId="0" fontId="10" fillId="2" borderId="0" xfId="1" applyNumberFormat="1" applyFont="1" applyFill="1" applyAlignment="1" applyProtection="1">
      <alignment horizontal="left" vertical="top" wrapText="1"/>
    </xf>
    <xf numFmtId="0" fontId="4" fillId="12" borderId="11" xfId="0" applyFont="1" applyFill="1" applyBorder="1" applyAlignment="1" applyProtection="1">
      <alignment horizontal="center" wrapText="1"/>
    </xf>
    <xf numFmtId="0" fontId="4" fillId="21" borderId="8" xfId="0" applyFont="1" applyFill="1" applyBorder="1" applyAlignment="1" applyProtection="1">
      <alignment horizontal="center" wrapText="1"/>
    </xf>
    <xf numFmtId="0" fontId="4" fillId="21" borderId="0" xfId="0" applyFont="1" applyFill="1" applyAlignment="1" applyProtection="1">
      <alignment horizontal="center" wrapText="1"/>
    </xf>
    <xf numFmtId="168" fontId="15" fillId="7" borderId="0" xfId="1" applyNumberFormat="1" applyFont="1" applyFill="1" applyBorder="1" applyAlignment="1" applyProtection="1">
      <alignment horizontal="center" wrapText="1"/>
    </xf>
    <xf numFmtId="168" fontId="15" fillId="7" borderId="0" xfId="1" applyNumberFormat="1" applyFont="1" applyFill="1" applyAlignment="1" applyProtection="1">
      <alignment horizontal="center" wrapText="1"/>
    </xf>
    <xf numFmtId="0" fontId="42" fillId="2" borderId="0" xfId="0" applyFont="1" applyFill="1" applyAlignment="1" applyProtection="1">
      <alignment horizontal="right"/>
    </xf>
    <xf numFmtId="0" fontId="42" fillId="2" borderId="9" xfId="0" applyFont="1" applyFill="1" applyBorder="1" applyAlignment="1" applyProtection="1">
      <alignment horizontal="right"/>
    </xf>
    <xf numFmtId="0" fontId="4" fillId="12" borderId="0" xfId="0" applyFont="1" applyFill="1" applyAlignment="1" applyProtection="1">
      <alignment horizontal="center" wrapText="1"/>
    </xf>
    <xf numFmtId="168" fontId="76" fillId="14" borderId="0" xfId="1" applyNumberFormat="1" applyFont="1" applyFill="1" applyBorder="1" applyAlignment="1" applyProtection="1">
      <alignment horizontal="center"/>
    </xf>
    <xf numFmtId="168" fontId="14" fillId="4" borderId="5" xfId="4" applyNumberFormat="1" applyFont="1" applyFill="1" applyBorder="1" applyAlignment="1" applyProtection="1">
      <alignment horizontal="center"/>
    </xf>
    <xf numFmtId="168" fontId="14" fillId="4" borderId="6" xfId="4" applyNumberFormat="1" applyFont="1" applyFill="1" applyBorder="1" applyAlignment="1" applyProtection="1">
      <alignment horizontal="center"/>
    </xf>
    <xf numFmtId="168" fontId="14" fillId="4" borderId="7" xfId="4" applyNumberFormat="1" applyFont="1" applyFill="1" applyBorder="1" applyAlignment="1" applyProtection="1">
      <alignment horizontal="center"/>
    </xf>
    <xf numFmtId="0" fontId="37" fillId="0" borderId="13"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7" fillId="0" borderId="12" xfId="0" applyFont="1" applyBorder="1" applyAlignment="1" applyProtection="1">
      <alignment horizontal="left" vertical="top" wrapText="1"/>
      <protection locked="0"/>
    </xf>
    <xf numFmtId="168" fontId="4" fillId="2" borderId="0" xfId="1" applyNumberFormat="1" applyFont="1" applyFill="1" applyAlignment="1" applyProtection="1">
      <alignment horizontal="center"/>
    </xf>
    <xf numFmtId="168" fontId="4" fillId="4" borderId="5" xfId="1" applyNumberFormat="1" applyFont="1" applyFill="1" applyBorder="1" applyAlignment="1" applyProtection="1">
      <alignment horizontal="center"/>
    </xf>
    <xf numFmtId="168" fontId="4" fillId="4" borderId="6" xfId="1" applyNumberFormat="1" applyFont="1" applyFill="1" applyBorder="1" applyAlignment="1" applyProtection="1">
      <alignment horizontal="center"/>
    </xf>
    <xf numFmtId="168" fontId="4" fillId="4" borderId="7" xfId="1" applyNumberFormat="1" applyFont="1" applyFill="1" applyBorder="1" applyAlignment="1" applyProtection="1">
      <alignment horizontal="center"/>
    </xf>
    <xf numFmtId="168" fontId="0" fillId="2" borderId="0" xfId="1" applyNumberFormat="1" applyFont="1" applyFill="1" applyBorder="1" applyAlignment="1" applyProtection="1">
      <alignment horizontal="center"/>
    </xf>
    <xf numFmtId="168" fontId="0" fillId="4" borderId="0" xfId="1" applyNumberFormat="1" applyFont="1" applyFill="1" applyBorder="1" applyAlignment="1" applyProtection="1">
      <alignment horizontal="center" wrapText="1"/>
    </xf>
    <xf numFmtId="168" fontId="0" fillId="2" borderId="16" xfId="1" applyNumberFormat="1" applyFont="1" applyFill="1" applyBorder="1" applyProtection="1"/>
    <xf numFmtId="168" fontId="0" fillId="6" borderId="16" xfId="1" applyNumberFormat="1" applyFont="1" applyFill="1" applyBorder="1" applyProtection="1">
      <protection locked="0"/>
    </xf>
    <xf numFmtId="0" fontId="4" fillId="12" borderId="10" xfId="0" applyFont="1" applyFill="1" applyBorder="1" applyAlignment="1" applyProtection="1">
      <alignment horizontal="left" wrapText="1"/>
    </xf>
    <xf numFmtId="0" fontId="4" fillId="12" borderId="11" xfId="0" applyFont="1" applyFill="1" applyBorder="1" applyAlignment="1" applyProtection="1">
      <alignment horizontal="left" wrapText="1"/>
    </xf>
    <xf numFmtId="168" fontId="4" fillId="4" borderId="13" xfId="1" applyNumberFormat="1" applyFont="1" applyFill="1" applyBorder="1" applyAlignment="1" applyProtection="1">
      <alignment horizontal="center"/>
    </xf>
    <xf numFmtId="168" fontId="4" fillId="4" borderId="14" xfId="1" applyNumberFormat="1" applyFont="1" applyFill="1" applyBorder="1" applyAlignment="1" applyProtection="1">
      <alignment horizontal="center"/>
    </xf>
    <xf numFmtId="168" fontId="4" fillId="4" borderId="5" xfId="1" applyNumberFormat="1" applyFont="1" applyFill="1" applyBorder="1" applyAlignment="1" applyProtection="1">
      <alignment horizontal="left"/>
    </xf>
    <xf numFmtId="168" fontId="4" fillId="4" borderId="6" xfId="1" applyNumberFormat="1" applyFont="1" applyFill="1" applyBorder="1" applyAlignment="1" applyProtection="1">
      <alignment horizontal="left"/>
    </xf>
    <xf numFmtId="168" fontId="4" fillId="4" borderId="7" xfId="1" applyNumberFormat="1" applyFont="1" applyFill="1" applyBorder="1" applyAlignment="1" applyProtection="1">
      <alignment horizontal="left"/>
    </xf>
    <xf numFmtId="168" fontId="15" fillId="2" borderId="0" xfId="1" applyNumberFormat="1" applyFont="1" applyFill="1" applyBorder="1" applyAlignment="1" applyProtection="1">
      <alignment horizontal="center"/>
    </xf>
    <xf numFmtId="168" fontId="47" fillId="2" borderId="0" xfId="1" applyNumberFormat="1" applyFont="1" applyFill="1" applyBorder="1" applyAlignment="1" applyProtection="1">
      <alignment wrapText="1"/>
    </xf>
    <xf numFmtId="168" fontId="15" fillId="4" borderId="13" xfId="1" applyNumberFormat="1" applyFont="1" applyFill="1" applyBorder="1" applyAlignment="1" applyProtection="1">
      <alignment horizontal="center"/>
    </xf>
    <xf numFmtId="0" fontId="0" fillId="2" borderId="38" xfId="0" applyFill="1" applyBorder="1" applyAlignment="1" applyProtection="1">
      <alignment horizontal="center"/>
    </xf>
    <xf numFmtId="0" fontId="0" fillId="2" borderId="39" xfId="0" applyFill="1" applyBorder="1" applyAlignment="1" applyProtection="1">
      <alignment horizontal="center"/>
    </xf>
    <xf numFmtId="0" fontId="0" fillId="2" borderId="33" xfId="0" applyFill="1" applyBorder="1" applyAlignment="1" applyProtection="1">
      <alignment horizontal="center"/>
    </xf>
    <xf numFmtId="0" fontId="0" fillId="2" borderId="16" xfId="0" applyFill="1" applyBorder="1" applyAlignment="1" applyProtection="1">
      <alignment vertical="top" wrapText="1"/>
      <protection locked="0"/>
    </xf>
    <xf numFmtId="0" fontId="4" fillId="3" borderId="17"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2" xfId="0" applyFont="1" applyFill="1" applyBorder="1" applyAlignment="1" applyProtection="1">
      <alignment horizontal="center"/>
    </xf>
    <xf numFmtId="168" fontId="15" fillId="2" borderId="0" xfId="1" applyNumberFormat="1" applyFont="1" applyFill="1" applyAlignment="1" applyProtection="1">
      <alignment horizontal="center"/>
    </xf>
    <xf numFmtId="0" fontId="4" fillId="2" borderId="16" xfId="0" applyFont="1" applyFill="1" applyBorder="1" applyAlignment="1" applyProtection="1">
      <alignment horizontal="center" wrapText="1"/>
    </xf>
    <xf numFmtId="173" fontId="0" fillId="6" borderId="27" xfId="2" applyNumberFormat="1" applyFont="1" applyFill="1" applyBorder="1" applyAlignment="1" applyProtection="1">
      <alignment horizontal="center" vertical="center"/>
      <protection locked="0"/>
    </xf>
    <xf numFmtId="173" fontId="0" fillId="6" borderId="28" xfId="2" applyNumberFormat="1" applyFont="1" applyFill="1" applyBorder="1" applyAlignment="1" applyProtection="1">
      <alignment horizontal="center" vertical="center"/>
      <protection locked="0"/>
    </xf>
    <xf numFmtId="168" fontId="15" fillId="7" borderId="0" xfId="1" applyNumberFormat="1" applyFont="1" applyFill="1" applyAlignment="1" applyProtection="1">
      <alignment horizontal="center"/>
    </xf>
    <xf numFmtId="0" fontId="0" fillId="2" borderId="5" xfId="0" applyFill="1" applyBorder="1" applyAlignment="1">
      <alignment wrapText="1"/>
    </xf>
    <xf numFmtId="0" fontId="4" fillId="21" borderId="5" xfId="0" applyFont="1" applyFill="1" applyBorder="1"/>
    <xf numFmtId="0" fontId="66" fillId="2" borderId="5" xfId="0" applyFont="1" applyFill="1" applyBorder="1"/>
    <xf numFmtId="0" fontId="0" fillId="2" borderId="5" xfId="0" applyFill="1" applyBorder="1"/>
    <xf numFmtId="0" fontId="4" fillId="2" borderId="5" xfId="0" applyFont="1" applyFill="1" applyBorder="1"/>
    <xf numFmtId="0" fontId="4" fillId="23" borderId="11" xfId="0" applyFont="1" applyFill="1" applyBorder="1" applyAlignment="1">
      <alignment horizontal="left"/>
    </xf>
    <xf numFmtId="0" fontId="4" fillId="21" borderId="16" xfId="0" applyFont="1" applyFill="1" applyBorder="1" applyAlignment="1">
      <alignment horizontal="center" wrapText="1"/>
    </xf>
    <xf numFmtId="0" fontId="2" fillId="22" borderId="16" xfId="0" applyFont="1" applyFill="1" applyBorder="1" applyAlignment="1">
      <alignment horizontal="center"/>
    </xf>
    <xf numFmtId="0" fontId="4" fillId="21" borderId="27" xfId="0" applyFont="1" applyFill="1" applyBorder="1" applyAlignment="1">
      <alignment horizontal="center" vertical="center"/>
    </xf>
    <xf numFmtId="0" fontId="4" fillId="21" borderId="5" xfId="0" applyFont="1" applyFill="1" applyBorder="1" applyAlignment="1">
      <alignment horizontal="center"/>
    </xf>
  </cellXfs>
  <cellStyles count="10">
    <cellStyle name="Comma" xfId="1" builtinId="3"/>
    <cellStyle name="Comma 2" xfId="6" xr:uid="{2F5E9311-ED6E-4C27-87D1-8A44A359BDF3}"/>
    <cellStyle name="Currency" xfId="2" builtinId="4"/>
    <cellStyle name="Currency 2" xfId="8" xr:uid="{D18276B4-67FD-4A30-9B09-6BAC69C751D8}"/>
    <cellStyle name="Hyperlink" xfId="4" builtinId="8"/>
    <cellStyle name="Normal" xfId="0" builtinId="0"/>
    <cellStyle name="Normal 2" xfId="9" xr:uid="{FD435744-877B-4C7F-83A8-AE934C121BC2}"/>
    <cellStyle name="Normal 6" xfId="5" xr:uid="{E79AFF6D-225E-4CFE-B3D6-FEB712E54295}"/>
    <cellStyle name="Percent" xfId="3" builtinId="5"/>
    <cellStyle name="Percent 3" xfId="7" xr:uid="{75FBF0DF-9A82-477B-94B3-A00B2EF4EEAD}"/>
  </cellStyles>
  <dxfs count="3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rgb="FFFFC7CE"/>
          <bgColor rgb="FFFFCCCC"/>
        </patternFill>
      </fill>
    </dxf>
  </dxfs>
  <tableStyles count="0" defaultTableStyle="TableStyleMedium2" defaultPivotStyle="PivotStyleMedium9"/>
  <colors>
    <mruColors>
      <color rgb="FFFFCCCC"/>
      <color rgb="FFFFC7CE"/>
      <color rgb="FFFF9393"/>
      <color rgb="FFFF9999"/>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26</xdr:row>
      <xdr:rowOff>65313</xdr:rowOff>
    </xdr:from>
    <xdr:to>
      <xdr:col>2</xdr:col>
      <xdr:colOff>210334</xdr:colOff>
      <xdr:row>28</xdr:row>
      <xdr:rowOff>66372</xdr:rowOff>
    </xdr:to>
    <xdr:pic>
      <xdr:nvPicPr>
        <xdr:cNvPr id="4" name="Picture 3">
          <a:extLst>
            <a:ext uri="{FF2B5EF4-FFF2-40B4-BE49-F238E27FC236}">
              <a16:creationId xmlns:a16="http://schemas.microsoft.com/office/drawing/2014/main" id="{800ABFA6-FF37-4FD8-ACBE-971F19103476}"/>
            </a:ext>
          </a:extLst>
        </xdr:cNvPr>
        <xdr:cNvPicPr>
          <a:picLocks noChangeAspect="1"/>
        </xdr:cNvPicPr>
      </xdr:nvPicPr>
      <xdr:blipFill>
        <a:blip xmlns:r="http://schemas.openxmlformats.org/officeDocument/2006/relationships" r:embed="rId1"/>
        <a:stretch>
          <a:fillRect/>
        </a:stretch>
      </xdr:blipFill>
      <xdr:spPr>
        <a:xfrm>
          <a:off x="427718" y="5488213"/>
          <a:ext cx="1114062" cy="369358"/>
        </a:xfrm>
        <a:prstGeom prst="rect">
          <a:avLst/>
        </a:prstGeom>
      </xdr:spPr>
    </xdr:pic>
    <xdr:clientData/>
  </xdr:twoCellAnchor>
  <xdr:twoCellAnchor editAs="oneCell">
    <xdr:from>
      <xdr:col>8</xdr:col>
      <xdr:colOff>3038477</xdr:colOff>
      <xdr:row>25</xdr:row>
      <xdr:rowOff>32657</xdr:rowOff>
    </xdr:from>
    <xdr:to>
      <xdr:col>9</xdr:col>
      <xdr:colOff>144671</xdr:colOff>
      <xdr:row>29</xdr:row>
      <xdr:rowOff>116477</xdr:rowOff>
    </xdr:to>
    <xdr:pic>
      <xdr:nvPicPr>
        <xdr:cNvPr id="5" name="Picture 4">
          <a:extLst>
            <a:ext uri="{FF2B5EF4-FFF2-40B4-BE49-F238E27FC236}">
              <a16:creationId xmlns:a16="http://schemas.microsoft.com/office/drawing/2014/main" id="{2841E345-2AF3-4118-AAFF-F90F9ECC368A}"/>
            </a:ext>
          </a:extLst>
        </xdr:cNvPr>
        <xdr:cNvPicPr>
          <a:picLocks noChangeAspect="1"/>
        </xdr:cNvPicPr>
      </xdr:nvPicPr>
      <xdr:blipFill>
        <a:blip xmlns:r="http://schemas.openxmlformats.org/officeDocument/2006/relationships" r:embed="rId2"/>
        <a:stretch>
          <a:fillRect/>
        </a:stretch>
      </xdr:blipFill>
      <xdr:spPr>
        <a:xfrm>
          <a:off x="9702802" y="5268232"/>
          <a:ext cx="1870936" cy="820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114</xdr:row>
      <xdr:rowOff>28575</xdr:rowOff>
    </xdr:from>
    <xdr:to>
      <xdr:col>1</xdr:col>
      <xdr:colOff>1600200</xdr:colOff>
      <xdr:row>115</xdr:row>
      <xdr:rowOff>0</xdr:rowOff>
    </xdr:to>
    <xdr:sp macro="" textlink="">
      <xdr:nvSpPr>
        <xdr:cNvPr id="2" name="Button 1" hidden="1">
          <a:extLst>
            <a:ext uri="{63B3BB69-23CF-44E3-9099-C40C66FF867C}">
              <a14:compatExt xmlns:a14="http://schemas.microsoft.com/office/drawing/2010/main" spid="_x0000_s13313"/>
            </a:ext>
            <a:ext uri="{FF2B5EF4-FFF2-40B4-BE49-F238E27FC236}">
              <a16:creationId xmlns:a16="http://schemas.microsoft.com/office/drawing/2014/main" id="{88F58EAF-EF83-47EA-89DE-7290A16B58DB}"/>
            </a:ext>
          </a:extLst>
        </xdr:cNvPr>
        <xdr:cNvSpPr/>
      </xdr:nvSpPr>
      <xdr:spPr bwMode="auto">
        <a:xfrm>
          <a:off x="863600" y="19494500"/>
          <a:ext cx="92710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1285875</xdr:colOff>
      <xdr:row>114</xdr:row>
      <xdr:rowOff>28575</xdr:rowOff>
    </xdr:from>
    <xdr:to>
      <xdr:col>2</xdr:col>
      <xdr:colOff>2238375</xdr:colOff>
      <xdr:row>115</xdr:row>
      <xdr:rowOff>0</xdr:rowOff>
    </xdr:to>
    <xdr:sp macro="" textlink="">
      <xdr:nvSpPr>
        <xdr:cNvPr id="5" name="Button 4" hidden="1">
          <a:extLst>
            <a:ext uri="{63B3BB69-23CF-44E3-9099-C40C66FF867C}">
              <a14:compatExt xmlns:a14="http://schemas.microsoft.com/office/drawing/2010/main" spid="_x0000_s13316"/>
            </a:ext>
            <a:ext uri="{FF2B5EF4-FFF2-40B4-BE49-F238E27FC236}">
              <a16:creationId xmlns:a16="http://schemas.microsoft.com/office/drawing/2014/main" id="{CA1BEA68-F590-41C6-ADC8-09F94FB98B12}"/>
            </a:ext>
          </a:extLst>
        </xdr:cNvPr>
        <xdr:cNvSpPr/>
      </xdr:nvSpPr>
      <xdr:spPr bwMode="auto">
        <a:xfrm>
          <a:off x="2733675" y="19494500"/>
          <a:ext cx="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38100</xdr:colOff>
      <xdr:row>114</xdr:row>
      <xdr:rowOff>28575</xdr:rowOff>
    </xdr:from>
    <xdr:to>
      <xdr:col>2</xdr:col>
      <xdr:colOff>1000125</xdr:colOff>
      <xdr:row>115</xdr:row>
      <xdr:rowOff>0</xdr:rowOff>
    </xdr:to>
    <xdr:sp macro="" textlink="">
      <xdr:nvSpPr>
        <xdr:cNvPr id="6" name="Button 5" hidden="1">
          <a:extLst>
            <a:ext uri="{63B3BB69-23CF-44E3-9099-C40C66FF867C}">
              <a14:compatExt xmlns:a14="http://schemas.microsoft.com/office/drawing/2010/main" spid="_x0000_s13317"/>
            </a:ext>
            <a:ext uri="{FF2B5EF4-FFF2-40B4-BE49-F238E27FC236}">
              <a16:creationId xmlns:a16="http://schemas.microsoft.com/office/drawing/2014/main" id="{117E1CBE-B3C0-41C7-B357-2E25A092BD32}"/>
            </a:ext>
          </a:extLst>
        </xdr:cNvPr>
        <xdr:cNvSpPr/>
      </xdr:nvSpPr>
      <xdr:spPr bwMode="auto">
        <a:xfrm>
          <a:off x="2733675" y="19494500"/>
          <a:ext cx="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38100</xdr:colOff>
      <xdr:row>120</xdr:row>
      <xdr:rowOff>28575</xdr:rowOff>
    </xdr:from>
    <xdr:to>
      <xdr:col>1</xdr:col>
      <xdr:colOff>990600</xdr:colOff>
      <xdr:row>121</xdr:row>
      <xdr:rowOff>0</xdr:rowOff>
    </xdr:to>
    <xdr:sp macro="" textlink="">
      <xdr:nvSpPr>
        <xdr:cNvPr id="8" name="Button 2" hidden="1">
          <a:extLst>
            <a:ext uri="{63B3BB69-23CF-44E3-9099-C40C66FF867C}">
              <a14:compatExt xmlns:a14="http://schemas.microsoft.com/office/drawing/2010/main" spid="_x0000_s13314"/>
            </a:ext>
            <a:ext uri="{FF2B5EF4-FFF2-40B4-BE49-F238E27FC236}">
              <a16:creationId xmlns:a16="http://schemas.microsoft.com/office/drawing/2014/main" id="{3E215BA4-74BE-4F9E-B603-BE1362708E22}"/>
            </a:ext>
          </a:extLst>
        </xdr:cNvPr>
        <xdr:cNvSpPr/>
      </xdr:nvSpPr>
      <xdr:spPr bwMode="auto">
        <a:xfrm>
          <a:off x="228600" y="20685125"/>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120</xdr:row>
      <xdr:rowOff>28575</xdr:rowOff>
    </xdr:from>
    <xdr:to>
      <xdr:col>1</xdr:col>
      <xdr:colOff>2219325</xdr:colOff>
      <xdr:row>121</xdr:row>
      <xdr:rowOff>0</xdr:rowOff>
    </xdr:to>
    <xdr:sp macro="" textlink="">
      <xdr:nvSpPr>
        <xdr:cNvPr id="9" name="Button 3" hidden="1">
          <a:extLst>
            <a:ext uri="{63B3BB69-23CF-44E3-9099-C40C66FF867C}">
              <a14:compatExt xmlns:a14="http://schemas.microsoft.com/office/drawing/2010/main" spid="_x0000_s13315"/>
            </a:ext>
            <a:ext uri="{FF2B5EF4-FFF2-40B4-BE49-F238E27FC236}">
              <a16:creationId xmlns:a16="http://schemas.microsoft.com/office/drawing/2014/main" id="{AF9DE1AC-35FD-40FC-B5A8-012E68AA75BB}"/>
            </a:ext>
          </a:extLst>
        </xdr:cNvPr>
        <xdr:cNvSpPr/>
      </xdr:nvSpPr>
      <xdr:spPr bwMode="auto">
        <a:xfrm>
          <a:off x="1454150" y="20685125"/>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118</xdr:row>
      <xdr:rowOff>28575</xdr:rowOff>
    </xdr:from>
    <xdr:to>
      <xdr:col>1</xdr:col>
      <xdr:colOff>990600</xdr:colOff>
      <xdr:row>119</xdr:row>
      <xdr:rowOff>180975</xdr:rowOff>
    </xdr:to>
    <xdr:sp macro="" textlink="">
      <xdr:nvSpPr>
        <xdr:cNvPr id="12" name="Button 2" hidden="1">
          <a:extLst>
            <a:ext uri="{63B3BB69-23CF-44E3-9099-C40C66FF867C}">
              <a14:compatExt xmlns:a14="http://schemas.microsoft.com/office/drawing/2010/main" spid="_x0000_s13314"/>
            </a:ext>
            <a:ext uri="{FF2B5EF4-FFF2-40B4-BE49-F238E27FC236}">
              <a16:creationId xmlns:a16="http://schemas.microsoft.com/office/drawing/2014/main" id="{58C68D66-E629-41B0-B95D-C25229DAB09D}"/>
            </a:ext>
          </a:extLst>
        </xdr:cNvPr>
        <xdr:cNvSpPr/>
      </xdr:nvSpPr>
      <xdr:spPr bwMode="auto">
        <a:xfrm>
          <a:off x="228600"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118</xdr:row>
      <xdr:rowOff>28575</xdr:rowOff>
    </xdr:from>
    <xdr:to>
      <xdr:col>1</xdr:col>
      <xdr:colOff>2219325</xdr:colOff>
      <xdr:row>119</xdr:row>
      <xdr:rowOff>180975</xdr:rowOff>
    </xdr:to>
    <xdr:sp macro="" textlink="">
      <xdr:nvSpPr>
        <xdr:cNvPr id="13" name="Button 3" hidden="1">
          <a:extLst>
            <a:ext uri="{63B3BB69-23CF-44E3-9099-C40C66FF867C}">
              <a14:compatExt xmlns:a14="http://schemas.microsoft.com/office/drawing/2010/main" spid="_x0000_s13315"/>
            </a:ext>
            <a:ext uri="{FF2B5EF4-FFF2-40B4-BE49-F238E27FC236}">
              <a16:creationId xmlns:a16="http://schemas.microsoft.com/office/drawing/2014/main" id="{4A86E0EF-8B17-41C4-A1BE-9D6F877E5FDF}"/>
            </a:ext>
          </a:extLst>
        </xdr:cNvPr>
        <xdr:cNvSpPr/>
      </xdr:nvSpPr>
      <xdr:spPr bwMode="auto">
        <a:xfrm>
          <a:off x="1454150"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2</xdr:col>
      <xdr:colOff>38100</xdr:colOff>
      <xdr:row>118</xdr:row>
      <xdr:rowOff>28575</xdr:rowOff>
    </xdr:from>
    <xdr:to>
      <xdr:col>2</xdr:col>
      <xdr:colOff>990600</xdr:colOff>
      <xdr:row>119</xdr:row>
      <xdr:rowOff>180975</xdr:rowOff>
    </xdr:to>
    <xdr:sp macro="" textlink="">
      <xdr:nvSpPr>
        <xdr:cNvPr id="14" name="Button 6" hidden="1">
          <a:extLst>
            <a:ext uri="{63B3BB69-23CF-44E3-9099-C40C66FF867C}">
              <a14:compatExt xmlns:a14="http://schemas.microsoft.com/office/drawing/2010/main" spid="_x0000_s13318"/>
            </a:ext>
            <a:ext uri="{FF2B5EF4-FFF2-40B4-BE49-F238E27FC236}">
              <a16:creationId xmlns:a16="http://schemas.microsoft.com/office/drawing/2014/main" id="{2EC1175D-FC58-4735-B857-3D04BAE74691}"/>
            </a:ext>
          </a:extLst>
        </xdr:cNvPr>
        <xdr:cNvSpPr/>
      </xdr:nvSpPr>
      <xdr:spPr bwMode="auto">
        <a:xfrm>
          <a:off x="4890247"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38100</xdr:colOff>
      <xdr:row>117</xdr:row>
      <xdr:rowOff>28575</xdr:rowOff>
    </xdr:from>
    <xdr:to>
      <xdr:col>1</xdr:col>
      <xdr:colOff>990600</xdr:colOff>
      <xdr:row>118</xdr:row>
      <xdr:rowOff>180975</xdr:rowOff>
    </xdr:to>
    <xdr:sp macro="" textlink="">
      <xdr:nvSpPr>
        <xdr:cNvPr id="15" name="Button 2" hidden="1">
          <a:extLst>
            <a:ext uri="{63B3BB69-23CF-44E3-9099-C40C66FF867C}">
              <a14:compatExt xmlns:a14="http://schemas.microsoft.com/office/drawing/2010/main" spid="_x0000_s13314"/>
            </a:ext>
            <a:ext uri="{FF2B5EF4-FFF2-40B4-BE49-F238E27FC236}">
              <a16:creationId xmlns:a16="http://schemas.microsoft.com/office/drawing/2014/main" id="{36323925-8F99-4068-9E13-E0960D81E599}"/>
            </a:ext>
          </a:extLst>
        </xdr:cNvPr>
        <xdr:cNvSpPr/>
      </xdr:nvSpPr>
      <xdr:spPr bwMode="auto">
        <a:xfrm>
          <a:off x="228600" y="18828871"/>
          <a:ext cx="952500" cy="387723"/>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117</xdr:row>
      <xdr:rowOff>28575</xdr:rowOff>
    </xdr:from>
    <xdr:to>
      <xdr:col>1</xdr:col>
      <xdr:colOff>2219325</xdr:colOff>
      <xdr:row>118</xdr:row>
      <xdr:rowOff>180975</xdr:rowOff>
    </xdr:to>
    <xdr:sp macro="" textlink="">
      <xdr:nvSpPr>
        <xdr:cNvPr id="16" name="Button 3" hidden="1">
          <a:extLst>
            <a:ext uri="{63B3BB69-23CF-44E3-9099-C40C66FF867C}">
              <a14:compatExt xmlns:a14="http://schemas.microsoft.com/office/drawing/2010/main" spid="_x0000_s13315"/>
            </a:ext>
            <a:ext uri="{FF2B5EF4-FFF2-40B4-BE49-F238E27FC236}">
              <a16:creationId xmlns:a16="http://schemas.microsoft.com/office/drawing/2014/main" id="{30B97EE6-E6C8-482E-A6D0-A7D7B67FD0AC}"/>
            </a:ext>
          </a:extLst>
        </xdr:cNvPr>
        <xdr:cNvSpPr/>
      </xdr:nvSpPr>
      <xdr:spPr bwMode="auto">
        <a:xfrm>
          <a:off x="1454150" y="18828871"/>
          <a:ext cx="952500" cy="387723"/>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118</xdr:row>
      <xdr:rowOff>28575</xdr:rowOff>
    </xdr:from>
    <xdr:to>
      <xdr:col>1</xdr:col>
      <xdr:colOff>990600</xdr:colOff>
      <xdr:row>119</xdr:row>
      <xdr:rowOff>180975</xdr:rowOff>
    </xdr:to>
    <xdr:sp macro="" textlink="">
      <xdr:nvSpPr>
        <xdr:cNvPr id="17" name="Button 2" hidden="1">
          <a:extLst>
            <a:ext uri="{63B3BB69-23CF-44E3-9099-C40C66FF867C}">
              <a14:compatExt xmlns:a14="http://schemas.microsoft.com/office/drawing/2010/main" spid="_x0000_s13314"/>
            </a:ext>
            <a:ext uri="{FF2B5EF4-FFF2-40B4-BE49-F238E27FC236}">
              <a16:creationId xmlns:a16="http://schemas.microsoft.com/office/drawing/2014/main" id="{42B0137A-F692-4426-9AA7-EDF83896B0E8}"/>
            </a:ext>
          </a:extLst>
        </xdr:cNvPr>
        <xdr:cNvSpPr/>
      </xdr:nvSpPr>
      <xdr:spPr bwMode="auto">
        <a:xfrm>
          <a:off x="228600"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118</xdr:row>
      <xdr:rowOff>28575</xdr:rowOff>
    </xdr:from>
    <xdr:to>
      <xdr:col>1</xdr:col>
      <xdr:colOff>2219325</xdr:colOff>
      <xdr:row>119</xdr:row>
      <xdr:rowOff>180975</xdr:rowOff>
    </xdr:to>
    <xdr:sp macro="" textlink="">
      <xdr:nvSpPr>
        <xdr:cNvPr id="18" name="Button 3" hidden="1">
          <a:extLst>
            <a:ext uri="{63B3BB69-23CF-44E3-9099-C40C66FF867C}">
              <a14:compatExt xmlns:a14="http://schemas.microsoft.com/office/drawing/2010/main" spid="_x0000_s13315"/>
            </a:ext>
            <a:ext uri="{FF2B5EF4-FFF2-40B4-BE49-F238E27FC236}">
              <a16:creationId xmlns:a16="http://schemas.microsoft.com/office/drawing/2014/main" id="{F51F8897-3814-4185-B073-004D259BDF41}"/>
            </a:ext>
          </a:extLst>
        </xdr:cNvPr>
        <xdr:cNvSpPr/>
      </xdr:nvSpPr>
      <xdr:spPr bwMode="auto">
        <a:xfrm>
          <a:off x="1454150" y="19064194"/>
          <a:ext cx="952500" cy="387724"/>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1285875</xdr:colOff>
      <xdr:row>67</xdr:row>
      <xdr:rowOff>28575</xdr:rowOff>
    </xdr:from>
    <xdr:to>
      <xdr:col>1</xdr:col>
      <xdr:colOff>2238375</xdr:colOff>
      <xdr:row>68</xdr:row>
      <xdr:rowOff>180975</xdr:rowOff>
    </xdr:to>
    <xdr:sp macro="" textlink="">
      <xdr:nvSpPr>
        <xdr:cNvPr id="2" name="Button 4" hidden="1">
          <a:extLst>
            <a:ext uri="{63B3BB69-23CF-44E3-9099-C40C66FF867C}">
              <a14:compatExt xmlns:a14="http://schemas.microsoft.com/office/drawing/2010/main" spid="_x0000_s2052"/>
            </a:ext>
            <a:ext uri="{FF2B5EF4-FFF2-40B4-BE49-F238E27FC236}">
              <a16:creationId xmlns:a16="http://schemas.microsoft.com/office/drawing/2014/main" id="{053DF6DF-3788-479A-806F-101A4A777021}"/>
            </a:ext>
          </a:extLst>
        </xdr:cNvPr>
        <xdr:cNvSpPr/>
      </xdr:nvSpPr>
      <xdr:spPr bwMode="auto">
        <a:xfrm>
          <a:off x="1473200" y="150463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71</xdr:row>
      <xdr:rowOff>28575</xdr:rowOff>
    </xdr:from>
    <xdr:to>
      <xdr:col>1</xdr:col>
      <xdr:colOff>990600</xdr:colOff>
      <xdr:row>72</xdr:row>
      <xdr:rowOff>180975</xdr:rowOff>
    </xdr:to>
    <xdr:sp macro="" textlink="">
      <xdr:nvSpPr>
        <xdr:cNvPr id="3" name="Button 5" hidden="1">
          <a:extLst>
            <a:ext uri="{63B3BB69-23CF-44E3-9099-C40C66FF867C}">
              <a14:compatExt xmlns:a14="http://schemas.microsoft.com/office/drawing/2010/main" spid="_x0000_s2053"/>
            </a:ext>
            <a:ext uri="{FF2B5EF4-FFF2-40B4-BE49-F238E27FC236}">
              <a16:creationId xmlns:a16="http://schemas.microsoft.com/office/drawing/2014/main" id="{0AAA2728-B47F-4F3C-ACD9-3442376AF231}"/>
            </a:ext>
          </a:extLst>
        </xdr:cNvPr>
        <xdr:cNvSpPr/>
      </xdr:nvSpPr>
      <xdr:spPr bwMode="auto">
        <a:xfrm>
          <a:off x="228600" y="158464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71</xdr:row>
      <xdr:rowOff>28575</xdr:rowOff>
    </xdr:from>
    <xdr:to>
      <xdr:col>1</xdr:col>
      <xdr:colOff>2219325</xdr:colOff>
      <xdr:row>72</xdr:row>
      <xdr:rowOff>180975</xdr:rowOff>
    </xdr:to>
    <xdr:sp macro="" textlink="">
      <xdr:nvSpPr>
        <xdr:cNvPr id="4" name="Button 6" hidden="1">
          <a:extLst>
            <a:ext uri="{63B3BB69-23CF-44E3-9099-C40C66FF867C}">
              <a14:compatExt xmlns:a14="http://schemas.microsoft.com/office/drawing/2010/main" spid="_x0000_s2054"/>
            </a:ext>
            <a:ext uri="{FF2B5EF4-FFF2-40B4-BE49-F238E27FC236}">
              <a16:creationId xmlns:a16="http://schemas.microsoft.com/office/drawing/2014/main" id="{3E0C72F6-8677-4C1B-92F7-3FA581EE34BC}"/>
            </a:ext>
          </a:extLst>
        </xdr:cNvPr>
        <xdr:cNvSpPr/>
      </xdr:nvSpPr>
      <xdr:spPr bwMode="auto">
        <a:xfrm>
          <a:off x="1454150" y="158464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67</xdr:row>
      <xdr:rowOff>28575</xdr:rowOff>
    </xdr:from>
    <xdr:to>
      <xdr:col>1</xdr:col>
      <xdr:colOff>1000125</xdr:colOff>
      <xdr:row>68</xdr:row>
      <xdr:rowOff>180975</xdr:rowOff>
    </xdr:to>
    <xdr:sp macro="" textlink="">
      <xdr:nvSpPr>
        <xdr:cNvPr id="5" name="Button 13" hidden="1">
          <a:extLst>
            <a:ext uri="{63B3BB69-23CF-44E3-9099-C40C66FF867C}">
              <a14:compatExt xmlns:a14="http://schemas.microsoft.com/office/drawing/2010/main" spid="_x0000_s2061"/>
            </a:ext>
            <a:ext uri="{FF2B5EF4-FFF2-40B4-BE49-F238E27FC236}">
              <a16:creationId xmlns:a16="http://schemas.microsoft.com/office/drawing/2014/main" id="{BCE222C1-75DB-4465-BB6F-075873A2287C}"/>
            </a:ext>
          </a:extLst>
        </xdr:cNvPr>
        <xdr:cNvSpPr/>
      </xdr:nvSpPr>
      <xdr:spPr bwMode="auto">
        <a:xfrm>
          <a:off x="228600" y="15046325"/>
          <a:ext cx="95885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102</xdr:row>
      <xdr:rowOff>28575</xdr:rowOff>
    </xdr:from>
    <xdr:to>
      <xdr:col>1</xdr:col>
      <xdr:colOff>1295400</xdr:colOff>
      <xdr:row>103</xdr:row>
      <xdr:rowOff>180975</xdr:rowOff>
    </xdr:to>
    <xdr:sp macro="" textlink="">
      <xdr:nvSpPr>
        <xdr:cNvPr id="2" name="Button 1" hidden="1">
          <a:extLst>
            <a:ext uri="{63B3BB69-23CF-44E3-9099-C40C66FF867C}">
              <a14:compatExt xmlns:a14="http://schemas.microsoft.com/office/drawing/2010/main" spid="_x0000_s5121"/>
            </a:ext>
            <a:ext uri="{FF2B5EF4-FFF2-40B4-BE49-F238E27FC236}">
              <a16:creationId xmlns:a16="http://schemas.microsoft.com/office/drawing/2014/main" id="{6D5F8864-BAF7-4D1B-A98B-D9B7D39901BC}"/>
            </a:ext>
          </a:extLst>
        </xdr:cNvPr>
        <xdr:cNvSpPr/>
      </xdr:nvSpPr>
      <xdr:spPr bwMode="auto">
        <a:xfrm>
          <a:off x="523875" y="23637875"/>
          <a:ext cx="952500"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1590675</xdr:colOff>
      <xdr:row>102</xdr:row>
      <xdr:rowOff>28575</xdr:rowOff>
    </xdr:from>
    <xdr:to>
      <xdr:col>1</xdr:col>
      <xdr:colOff>2543175</xdr:colOff>
      <xdr:row>103</xdr:row>
      <xdr:rowOff>180975</xdr:rowOff>
    </xdr:to>
    <xdr:sp macro="" textlink="">
      <xdr:nvSpPr>
        <xdr:cNvPr id="3" name="Button 2" hidden="1">
          <a:extLst>
            <a:ext uri="{63B3BB69-23CF-44E3-9099-C40C66FF867C}">
              <a14:compatExt xmlns:a14="http://schemas.microsoft.com/office/drawing/2010/main" spid="_x0000_s5122"/>
            </a:ext>
            <a:ext uri="{FF2B5EF4-FFF2-40B4-BE49-F238E27FC236}">
              <a16:creationId xmlns:a16="http://schemas.microsoft.com/office/drawing/2014/main" id="{A878F618-7DE7-4321-B4D7-0807572DB440}"/>
            </a:ext>
          </a:extLst>
        </xdr:cNvPr>
        <xdr:cNvSpPr/>
      </xdr:nvSpPr>
      <xdr:spPr bwMode="auto">
        <a:xfrm>
          <a:off x="1768475" y="23637875"/>
          <a:ext cx="952500"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333375</xdr:colOff>
      <xdr:row>106</xdr:row>
      <xdr:rowOff>28575</xdr:rowOff>
    </xdr:from>
    <xdr:to>
      <xdr:col>1</xdr:col>
      <xdr:colOff>1285875</xdr:colOff>
      <xdr:row>108</xdr:row>
      <xdr:rowOff>9525</xdr:rowOff>
    </xdr:to>
    <xdr:sp macro="" textlink="">
      <xdr:nvSpPr>
        <xdr:cNvPr id="4" name="Button 5" hidden="1">
          <a:extLst>
            <a:ext uri="{63B3BB69-23CF-44E3-9099-C40C66FF867C}">
              <a14:compatExt xmlns:a14="http://schemas.microsoft.com/office/drawing/2010/main" spid="_x0000_s5125"/>
            </a:ext>
            <a:ext uri="{FF2B5EF4-FFF2-40B4-BE49-F238E27FC236}">
              <a16:creationId xmlns:a16="http://schemas.microsoft.com/office/drawing/2014/main" id="{FAC59D0A-E7C5-4416-AE4C-422928AE5D7E}"/>
            </a:ext>
          </a:extLst>
        </xdr:cNvPr>
        <xdr:cNvSpPr/>
      </xdr:nvSpPr>
      <xdr:spPr bwMode="auto">
        <a:xfrm>
          <a:off x="511175" y="24361775"/>
          <a:ext cx="952500" cy="3429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1562100</xdr:colOff>
      <xdr:row>106</xdr:row>
      <xdr:rowOff>28575</xdr:rowOff>
    </xdr:from>
    <xdr:to>
      <xdr:col>1</xdr:col>
      <xdr:colOff>2514600</xdr:colOff>
      <xdr:row>108</xdr:row>
      <xdr:rowOff>9525</xdr:rowOff>
    </xdr:to>
    <xdr:sp macro="" textlink="">
      <xdr:nvSpPr>
        <xdr:cNvPr id="5" name="Button 6" hidden="1">
          <a:extLst>
            <a:ext uri="{63B3BB69-23CF-44E3-9099-C40C66FF867C}">
              <a14:compatExt xmlns:a14="http://schemas.microsoft.com/office/drawing/2010/main" spid="_x0000_s5126"/>
            </a:ext>
            <a:ext uri="{FF2B5EF4-FFF2-40B4-BE49-F238E27FC236}">
              <a16:creationId xmlns:a16="http://schemas.microsoft.com/office/drawing/2014/main" id="{2EE8E5C4-AEDB-4A72-9599-D4C2063C3208}"/>
            </a:ext>
          </a:extLst>
        </xdr:cNvPr>
        <xdr:cNvSpPr/>
      </xdr:nvSpPr>
      <xdr:spPr bwMode="auto">
        <a:xfrm>
          <a:off x="1743075" y="24361775"/>
          <a:ext cx="952500" cy="3429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84</xdr:row>
      <xdr:rowOff>0</xdr:rowOff>
    </xdr:from>
    <xdr:to>
      <xdr:col>1</xdr:col>
      <xdr:colOff>1057275</xdr:colOff>
      <xdr:row>84</xdr:row>
      <xdr:rowOff>180975</xdr:rowOff>
    </xdr:to>
    <xdr:sp macro="" textlink="">
      <xdr:nvSpPr>
        <xdr:cNvPr id="2" name="Button 1" hidden="1">
          <a:extLst>
            <a:ext uri="{63B3BB69-23CF-44E3-9099-C40C66FF867C}">
              <a14:compatExt xmlns:a14="http://schemas.microsoft.com/office/drawing/2010/main" spid="_x0000_s6145"/>
            </a:ext>
            <a:ext uri="{FF2B5EF4-FFF2-40B4-BE49-F238E27FC236}">
              <a16:creationId xmlns:a16="http://schemas.microsoft.com/office/drawing/2014/main" id="{EFCB4B8C-141C-4CEB-BB6C-6897860D80D4}"/>
            </a:ext>
          </a:extLst>
        </xdr:cNvPr>
        <xdr:cNvSpPr/>
      </xdr:nvSpPr>
      <xdr:spPr bwMode="auto">
        <a:xfrm>
          <a:off x="282575" y="16744950"/>
          <a:ext cx="952500" cy="1778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1362075</xdr:colOff>
      <xdr:row>84</xdr:row>
      <xdr:rowOff>0</xdr:rowOff>
    </xdr:from>
    <xdr:to>
      <xdr:col>1</xdr:col>
      <xdr:colOff>2314575</xdr:colOff>
      <xdr:row>84</xdr:row>
      <xdr:rowOff>180975</xdr:rowOff>
    </xdr:to>
    <xdr:sp macro="" textlink="">
      <xdr:nvSpPr>
        <xdr:cNvPr id="3" name="Button 8" hidden="1">
          <a:extLst>
            <a:ext uri="{63B3BB69-23CF-44E3-9099-C40C66FF867C}">
              <a14:compatExt xmlns:a14="http://schemas.microsoft.com/office/drawing/2010/main" spid="_x0000_s6152"/>
            </a:ext>
            <a:ext uri="{FF2B5EF4-FFF2-40B4-BE49-F238E27FC236}">
              <a16:creationId xmlns:a16="http://schemas.microsoft.com/office/drawing/2014/main" id="{58936438-96A9-4544-9DA6-84494A6443EF}"/>
            </a:ext>
          </a:extLst>
        </xdr:cNvPr>
        <xdr:cNvSpPr/>
      </xdr:nvSpPr>
      <xdr:spPr bwMode="auto">
        <a:xfrm>
          <a:off x="1539875" y="16744950"/>
          <a:ext cx="952500" cy="1778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1219200</xdr:colOff>
      <xdr:row>54</xdr:row>
      <xdr:rowOff>9525</xdr:rowOff>
    </xdr:from>
    <xdr:to>
      <xdr:col>1</xdr:col>
      <xdr:colOff>238125</xdr:colOff>
      <xdr:row>55</xdr:row>
      <xdr:rowOff>161925</xdr:rowOff>
    </xdr:to>
    <xdr:sp macro="" textlink="">
      <xdr:nvSpPr>
        <xdr:cNvPr id="2" name="Button 8" hidden="1">
          <a:extLst>
            <a:ext uri="{63B3BB69-23CF-44E3-9099-C40C66FF867C}">
              <a14:compatExt xmlns:a14="http://schemas.microsoft.com/office/drawing/2010/main" spid="_x0000_s12296"/>
            </a:ext>
            <a:ext uri="{FF2B5EF4-FFF2-40B4-BE49-F238E27FC236}">
              <a16:creationId xmlns:a16="http://schemas.microsoft.com/office/drawing/2014/main" id="{4902ACBE-858A-4FB9-840C-9A6B8531B7C8}"/>
            </a:ext>
            <a:ext uri="{147F2762-F138-4A5C-976F-8EAC2B608ADB}">
              <a16:predDERef xmlns:a16="http://schemas.microsoft.com/office/drawing/2014/main" pred="{8E62DEFE-BFC5-43A9-B87B-7086B693589D}"/>
            </a:ext>
          </a:extLst>
        </xdr:cNvPr>
        <xdr:cNvSpPr/>
      </xdr:nvSpPr>
      <xdr:spPr bwMode="auto">
        <a:xfrm>
          <a:off x="1219200" y="11369675"/>
          <a:ext cx="892175"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ssets.cmhc-schl.gc.ca/sites/cmhc/professional/project-funding-and-mortgage-financing/funding-programs/all-funding-programs/affordable-housing-fund/affordable-housing-fund-highlight-sheet-rapid-housing-fr.pdf" TargetMode="External"/><Relationship Id="rId1" Type="http://schemas.openxmlformats.org/officeDocument/2006/relationships/hyperlink" Target="https://www.cmhc-schl.gc.ca/info-schl/communiquez-avec-no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03.cmhc-schl.gc.ca/hmip-pimh/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assets.cmhc-schl.gc.ca/sites/cmhc/professional/project-funding-and-mortgage-financing/funding-programs/all-funding-programs/affordable-housing-fund/affordable-housing-fund-highlight-sheet-rapid-housing-fr.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03.cmhc-schl.gc.ca/hmip-pimh/fr%23Profile/1/1/Canada"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4"/>
  <sheetViews>
    <sheetView tabSelected="1" zoomScaleNormal="100" workbookViewId="0">
      <selection activeCell="I2" sqref="I2"/>
    </sheetView>
  </sheetViews>
  <sheetFormatPr defaultColWidth="9.1796875" defaultRowHeight="14.5" x14ac:dyDescent="0.35"/>
  <cols>
    <col min="1" max="1" width="3.1796875" style="3" customWidth="1"/>
    <col min="2" max="2" width="16.81640625" style="3" customWidth="1"/>
    <col min="3" max="3" width="29.81640625" style="3" customWidth="1"/>
    <col min="4" max="8" width="9.1796875" style="3"/>
    <col min="9" max="9" width="69.81640625" style="3" customWidth="1"/>
    <col min="10" max="10" width="12.81640625" style="3" customWidth="1"/>
    <col min="11" max="11" width="21.54296875" style="3" customWidth="1"/>
    <col min="12" max="20" width="9.1796875" style="3"/>
    <col min="21" max="21" width="74.1796875" style="3" customWidth="1"/>
    <col min="22" max="22" width="69" style="3" customWidth="1"/>
    <col min="23" max="16384" width="9.1796875" style="3"/>
  </cols>
  <sheetData>
    <row r="2" spans="2:12" ht="28.5" x14ac:dyDescent="0.65">
      <c r="B2" s="1" t="s">
        <v>0</v>
      </c>
      <c r="C2" s="2"/>
      <c r="D2" s="2"/>
      <c r="E2" s="2"/>
      <c r="F2" s="2"/>
      <c r="G2" s="2"/>
    </row>
    <row r="3" spans="2:12" ht="21" x14ac:dyDescent="0.5">
      <c r="B3" s="7" t="s">
        <v>490</v>
      </c>
    </row>
    <row r="4" spans="2:12" ht="15" thickBot="1" x14ac:dyDescent="0.4"/>
    <row r="5" spans="2:12" ht="19" thickBot="1" x14ac:dyDescent="0.5">
      <c r="B5" s="4" t="s">
        <v>1</v>
      </c>
      <c r="C5" s="5" t="s">
        <v>2</v>
      </c>
    </row>
    <row r="6" spans="2:12" ht="19" thickBot="1" x14ac:dyDescent="0.5">
      <c r="B6" s="6" t="s">
        <v>3</v>
      </c>
      <c r="C6" s="126">
        <v>45629</v>
      </c>
    </row>
    <row r="7" spans="2:12" x14ac:dyDescent="0.35">
      <c r="B7" s="736" t="s">
        <v>4</v>
      </c>
      <c r="C7" s="736"/>
      <c r="D7" s="736"/>
      <c r="E7" s="736"/>
      <c r="F7" s="736"/>
      <c r="G7" s="736"/>
      <c r="H7" s="736"/>
      <c r="I7" s="736"/>
      <c r="J7" s="736"/>
      <c r="K7" s="736"/>
      <c r="L7" s="736"/>
    </row>
    <row r="8" spans="2:12" x14ac:dyDescent="0.35">
      <c r="B8" s="736"/>
      <c r="C8" s="736"/>
      <c r="D8" s="736"/>
      <c r="E8" s="736"/>
      <c r="F8" s="736"/>
      <c r="G8" s="736"/>
      <c r="H8" s="736"/>
      <c r="I8" s="736"/>
      <c r="J8" s="736"/>
      <c r="K8" s="736"/>
      <c r="L8" s="736"/>
    </row>
    <row r="9" spans="2:12" x14ac:dyDescent="0.35">
      <c r="B9" s="736"/>
      <c r="C9" s="736"/>
      <c r="D9" s="736"/>
      <c r="E9" s="736"/>
      <c r="F9" s="736"/>
      <c r="G9" s="736"/>
      <c r="H9" s="736"/>
      <c r="I9" s="736"/>
      <c r="J9" s="736"/>
      <c r="K9" s="736"/>
      <c r="L9" s="736"/>
    </row>
    <row r="10" spans="2:12" x14ac:dyDescent="0.35">
      <c r="B10" s="736"/>
      <c r="C10" s="736"/>
      <c r="D10" s="736"/>
      <c r="E10" s="736"/>
      <c r="F10" s="736"/>
      <c r="G10" s="736"/>
      <c r="H10" s="736"/>
      <c r="I10" s="736"/>
      <c r="J10" s="736"/>
      <c r="K10" s="736"/>
      <c r="L10" s="736"/>
    </row>
    <row r="11" spans="2:12" x14ac:dyDescent="0.35">
      <c r="B11" s="736"/>
      <c r="C11" s="736"/>
      <c r="D11" s="736"/>
      <c r="E11" s="736"/>
      <c r="F11" s="736"/>
      <c r="G11" s="736"/>
      <c r="H11" s="736"/>
      <c r="I11" s="736"/>
      <c r="J11" s="736"/>
      <c r="K11" s="736"/>
      <c r="L11" s="736"/>
    </row>
    <row r="12" spans="2:12" x14ac:dyDescent="0.35">
      <c r="B12" s="736"/>
      <c r="C12" s="736"/>
      <c r="D12" s="736"/>
      <c r="E12" s="736"/>
      <c r="F12" s="736"/>
      <c r="G12" s="736"/>
      <c r="H12" s="736"/>
      <c r="I12" s="736"/>
      <c r="J12" s="736"/>
      <c r="K12" s="736"/>
      <c r="L12" s="736"/>
    </row>
    <row r="13" spans="2:12" x14ac:dyDescent="0.35">
      <c r="B13" s="736"/>
      <c r="C13" s="736"/>
      <c r="D13" s="736"/>
      <c r="E13" s="736"/>
      <c r="F13" s="736"/>
      <c r="G13" s="736"/>
      <c r="H13" s="736"/>
      <c r="I13" s="736"/>
      <c r="J13" s="736"/>
      <c r="K13" s="736"/>
      <c r="L13" s="736"/>
    </row>
    <row r="14" spans="2:12" x14ac:dyDescent="0.35">
      <c r="B14" s="736"/>
      <c r="C14" s="736"/>
      <c r="D14" s="736"/>
      <c r="E14" s="736"/>
      <c r="F14" s="736"/>
      <c r="G14" s="736"/>
      <c r="H14" s="736"/>
      <c r="I14" s="736"/>
      <c r="J14" s="736"/>
      <c r="K14" s="736"/>
      <c r="L14" s="736"/>
    </row>
    <row r="15" spans="2:12" x14ac:dyDescent="0.35">
      <c r="B15" s="737" t="s">
        <v>5</v>
      </c>
      <c r="C15" s="737"/>
      <c r="D15" s="737"/>
      <c r="E15" s="737"/>
      <c r="F15" s="737"/>
      <c r="G15" s="737"/>
      <c r="H15" s="737"/>
      <c r="I15" s="737"/>
      <c r="J15" s="737"/>
      <c r="K15" s="737"/>
      <c r="L15" s="737"/>
    </row>
    <row r="16" spans="2:12" x14ac:dyDescent="0.35">
      <c r="B16" s="737"/>
      <c r="C16" s="737"/>
      <c r="D16" s="737"/>
      <c r="E16" s="737"/>
      <c r="F16" s="737"/>
      <c r="G16" s="737"/>
      <c r="H16" s="737"/>
      <c r="I16" s="737"/>
      <c r="J16" s="737"/>
      <c r="K16" s="737"/>
      <c r="L16" s="737"/>
    </row>
    <row r="17" spans="2:12" x14ac:dyDescent="0.35">
      <c r="B17" s="737"/>
      <c r="C17" s="737"/>
      <c r="D17" s="737"/>
      <c r="E17" s="737"/>
      <c r="F17" s="737"/>
      <c r="G17" s="737"/>
      <c r="H17" s="737"/>
      <c r="I17" s="737"/>
      <c r="J17" s="737"/>
      <c r="K17" s="737"/>
      <c r="L17" s="737"/>
    </row>
    <row r="18" spans="2:12" x14ac:dyDescent="0.35">
      <c r="B18" s="737"/>
      <c r="C18" s="737"/>
      <c r="D18" s="737"/>
      <c r="E18" s="737"/>
      <c r="F18" s="737"/>
      <c r="G18" s="737"/>
      <c r="H18" s="737"/>
      <c r="I18" s="737"/>
      <c r="J18" s="737"/>
      <c r="K18" s="737"/>
      <c r="L18" s="737"/>
    </row>
    <row r="20" spans="2:12" ht="18.5" x14ac:dyDescent="0.45">
      <c r="B20" s="738" t="s">
        <v>6</v>
      </c>
      <c r="C20" s="739"/>
      <c r="D20" s="739"/>
      <c r="E20" s="739"/>
      <c r="F20" s="739"/>
      <c r="G20" s="739"/>
      <c r="H20" s="739"/>
      <c r="I20" s="740"/>
    </row>
    <row r="21" spans="2:12" ht="18.5" x14ac:dyDescent="0.45">
      <c r="B21" s="8" t="s">
        <v>7</v>
      </c>
      <c r="C21" s="696" t="s">
        <v>8</v>
      </c>
      <c r="D21" s="10"/>
      <c r="E21" s="10"/>
      <c r="F21" s="11"/>
      <c r="G21" s="10"/>
      <c r="H21" s="10"/>
      <c r="I21" s="12"/>
    </row>
    <row r="22" spans="2:12" ht="18.5" x14ac:dyDescent="0.45">
      <c r="B22" s="8" t="s">
        <v>7</v>
      </c>
      <c r="C22" s="9" t="s">
        <v>9</v>
      </c>
      <c r="D22" s="10"/>
      <c r="E22" s="10"/>
      <c r="F22" s="11"/>
      <c r="G22" s="10"/>
      <c r="H22" s="10"/>
      <c r="I22" s="12"/>
    </row>
    <row r="23" spans="2:12" ht="18.5" x14ac:dyDescent="0.45">
      <c r="B23" s="8" t="s">
        <v>7</v>
      </c>
      <c r="C23" s="10" t="s">
        <v>10</v>
      </c>
      <c r="I23" s="13"/>
    </row>
    <row r="24" spans="2:12" ht="18.5" x14ac:dyDescent="0.45">
      <c r="B24" s="14" t="s">
        <v>7</v>
      </c>
      <c r="C24" s="15" t="s">
        <v>11</v>
      </c>
      <c r="D24" s="15"/>
      <c r="E24" s="15"/>
      <c r="F24" s="16"/>
      <c r="G24" s="15"/>
      <c r="H24" s="15"/>
      <c r="I24" s="17"/>
    </row>
  </sheetData>
  <sheetProtection algorithmName="SHA-512" hashValue="D0UEfvrfjnp4bnCsvIhUSGszmHuthF7N8gEk0MxMtdbC/ntHNeR1dSUfDepNvmj2cVCOSYfr98Xw/yY/Szb6XQ==" saltValue="/YvZE5PHgg3MDJuaVYUGiA==" spinCount="100000" sheet="1" objects="1" scenarios="1"/>
  <mergeCells count="3">
    <mergeCell ref="B7:L14"/>
    <mergeCell ref="B15:L18"/>
    <mergeCell ref="B20:I20"/>
  </mergeCells>
  <hyperlinks>
    <hyperlink ref="C21" r:id="rId1" xr:uid="{B5F857FA-3854-4993-87E3-7E601ED0E5B2}"/>
    <hyperlink ref="C22" r:id="rId2" xr:uid="{05D55C54-4723-40D8-92BF-4782E58E2453}"/>
  </hyperlinks>
  <pageMargins left="0.7" right="0.7" top="0.75" bottom="0.75" header="0.3" footer="0.3"/>
  <headerFooter>
    <oddHeader>&amp;C&amp;&amp;"Calibri"&amp;10&amp;K000000 Unclassified-Non classifié&amp;K000000&amp;1#_x000D_</oddHeader>
    <oddFooter>&amp;C_x000D_&amp;1#&amp;&amp;"Calibri"&amp;10&amp;K000000 Unclassified-Non classifié</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DFBE-A84D-4CF0-BB15-3D69B4F84E20}">
  <dimension ref="A1:DG160"/>
  <sheetViews>
    <sheetView topLeftCell="A58" zoomScale="70" zoomScaleNormal="70" workbookViewId="0">
      <selection activeCell="C104" sqref="C104"/>
    </sheetView>
  </sheetViews>
  <sheetFormatPr defaultColWidth="9.1796875" defaultRowHeight="18.5" x14ac:dyDescent="0.45"/>
  <cols>
    <col min="1" max="1" width="2.81640625" style="232" customWidth="1"/>
    <col min="2" max="2" width="66.54296875" style="232" customWidth="1"/>
    <col min="3" max="3" width="34.1796875" style="232" customWidth="1"/>
    <col min="4" max="4" width="9.81640625" style="232" hidden="1" customWidth="1"/>
    <col min="5" max="5" width="0.1796875" style="232" customWidth="1"/>
    <col min="6" max="6" width="34" style="232" customWidth="1"/>
    <col min="7" max="7" width="36.54296875" style="232" customWidth="1"/>
    <col min="8" max="8" width="5" style="232" customWidth="1"/>
    <col min="9" max="9" width="74.54296875" style="232" customWidth="1"/>
    <col min="10" max="10" width="9.1796875" style="232" hidden="1" customWidth="1"/>
    <col min="11" max="11" width="16.81640625" style="232" customWidth="1"/>
    <col min="12" max="12" width="22.90625" style="219" customWidth="1"/>
    <col min="13" max="13" width="8.453125" style="232" hidden="1" customWidth="1"/>
    <col min="14" max="14" width="2.81640625" style="288" customWidth="1"/>
    <col min="15" max="16" width="9.1796875" style="232"/>
    <col min="17" max="17" width="9.1796875" style="232" customWidth="1"/>
    <col min="18" max="16384" width="9.1796875" style="232"/>
  </cols>
  <sheetData>
    <row r="1" spans="1:39" s="699" customFormat="1" x14ac:dyDescent="0.45">
      <c r="A1" s="697" t="s">
        <v>104</v>
      </c>
      <c r="B1" s="698"/>
      <c r="C1" s="698"/>
      <c r="D1" s="698"/>
      <c r="E1" s="698"/>
      <c r="F1" s="698"/>
      <c r="G1" s="283"/>
      <c r="H1" s="283"/>
      <c r="I1" s="283"/>
      <c r="J1" s="232"/>
      <c r="K1" s="232"/>
      <c r="L1" s="232"/>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row>
    <row r="2" spans="1:39" s="191" customFormat="1" x14ac:dyDescent="0.45">
      <c r="A2" s="781" t="s">
        <v>12</v>
      </c>
      <c r="B2" s="782"/>
      <c r="C2" s="782"/>
      <c r="D2" s="782"/>
      <c r="E2" s="782"/>
      <c r="F2" s="782"/>
      <c r="G2" s="782"/>
      <c r="H2" s="782"/>
      <c r="I2" s="782"/>
      <c r="J2" s="782"/>
      <c r="K2" s="782"/>
      <c r="L2" s="782"/>
      <c r="M2" s="783"/>
      <c r="N2" s="779"/>
    </row>
    <row r="3" spans="1:39" s="191" customFormat="1" x14ac:dyDescent="0.45">
      <c r="A3" s="192"/>
      <c r="B3" s="193"/>
      <c r="C3" s="194"/>
      <c r="D3" s="194"/>
      <c r="E3" s="194"/>
      <c r="F3" s="194"/>
      <c r="G3" s="194"/>
      <c r="H3" s="194"/>
      <c r="I3" s="194"/>
      <c r="J3" s="194"/>
      <c r="K3" s="194"/>
      <c r="L3" s="195"/>
      <c r="M3" s="784"/>
      <c r="N3" s="779"/>
      <c r="O3" s="196"/>
    </row>
    <row r="4" spans="1:39" s="191" customFormat="1" ht="37" x14ac:dyDescent="0.45">
      <c r="A4" s="197"/>
      <c r="B4" s="198"/>
      <c r="C4" s="199"/>
      <c r="F4" s="700" t="s">
        <v>13</v>
      </c>
      <c r="G4" s="706" t="s">
        <v>14</v>
      </c>
      <c r="H4" s="201"/>
      <c r="I4" s="707" t="s">
        <v>15</v>
      </c>
      <c r="J4" s="202" t="s">
        <v>16</v>
      </c>
      <c r="K4" s="203" t="s">
        <v>16</v>
      </c>
      <c r="L4" s="204" t="s">
        <v>17</v>
      </c>
      <c r="M4" s="784"/>
      <c r="N4" s="779"/>
      <c r="O4" s="205"/>
      <c r="P4" s="200"/>
      <c r="Q4" s="200"/>
    </row>
    <row r="5" spans="1:39" s="191" customFormat="1" x14ac:dyDescent="0.45">
      <c r="A5" s="197"/>
      <c r="B5" s="718" t="s">
        <v>18</v>
      </c>
      <c r="C5" s="206"/>
      <c r="D5" s="206"/>
      <c r="E5" s="206"/>
      <c r="F5" s="719">
        <v>30</v>
      </c>
      <c r="G5" s="719">
        <v>10</v>
      </c>
      <c r="H5" s="206"/>
      <c r="I5" s="720"/>
      <c r="J5" s="207">
        <f>SUM(J6,J13)</f>
        <v>0</v>
      </c>
      <c r="K5" s="207">
        <f>SUM(K6,K13)</f>
        <v>0</v>
      </c>
      <c r="L5" s="208">
        <f>(K6+K13)/((F6*G6)+(F13*G13))</f>
        <v>0</v>
      </c>
      <c r="M5" s="784"/>
      <c r="N5" s="779"/>
    </row>
    <row r="6" spans="1:39" s="191" customFormat="1" ht="37" x14ac:dyDescent="0.45">
      <c r="A6" s="197"/>
      <c r="B6" s="770" t="s">
        <v>19</v>
      </c>
      <c r="C6" s="771"/>
      <c r="D6" s="771"/>
      <c r="E6" s="771"/>
      <c r="F6" s="721">
        <v>15</v>
      </c>
      <c r="G6" s="704">
        <v>5</v>
      </c>
      <c r="H6" s="708" t="s">
        <v>20</v>
      </c>
      <c r="I6" s="57" t="s">
        <v>22</v>
      </c>
      <c r="J6" s="211">
        <f>IF(I6=C7,G7,IF(I6=C8,G8,IF(I6=C9,G9,IF(I6=C10,G10,IF(I6=C11,G11,)))))</f>
        <v>0</v>
      </c>
      <c r="K6" s="211">
        <f>J6*F6</f>
        <v>0</v>
      </c>
      <c r="L6" s="212">
        <f>K6/(G11*F6)</f>
        <v>0</v>
      </c>
      <c r="M6" s="784"/>
      <c r="N6" s="779"/>
    </row>
    <row r="7" spans="1:39" s="191" customFormat="1" ht="55.5" hidden="1" customHeight="1" x14ac:dyDescent="0.45">
      <c r="A7" s="197"/>
      <c r="B7" s="198"/>
      <c r="C7" s="199" t="s">
        <v>22</v>
      </c>
      <c r="F7" s="700"/>
      <c r="G7" s="700">
        <v>0</v>
      </c>
      <c r="H7" s="200"/>
      <c r="I7" s="200"/>
      <c r="J7" s="200"/>
      <c r="K7" s="200"/>
      <c r="L7" s="213"/>
      <c r="M7" s="784"/>
      <c r="N7" s="779"/>
      <c r="O7" s="214"/>
    </row>
    <row r="8" spans="1:39" s="191" customFormat="1" ht="63" hidden="1" customHeight="1" x14ac:dyDescent="0.45">
      <c r="A8" s="197"/>
      <c r="B8" s="198"/>
      <c r="C8" s="199" t="s">
        <v>23</v>
      </c>
      <c r="F8" s="700"/>
      <c r="G8" s="700">
        <v>1</v>
      </c>
      <c r="H8" s="200"/>
      <c r="I8" s="200"/>
      <c r="J8" s="200"/>
      <c r="K8" s="200"/>
      <c r="L8" s="213"/>
      <c r="M8" s="784"/>
      <c r="N8" s="779"/>
      <c r="O8" s="214"/>
    </row>
    <row r="9" spans="1:39" s="191" customFormat="1" ht="55.5" hidden="1" customHeight="1" x14ac:dyDescent="0.45">
      <c r="A9" s="757"/>
      <c r="B9" s="198"/>
      <c r="C9" s="199" t="s">
        <v>24</v>
      </c>
      <c r="F9" s="700"/>
      <c r="G9" s="700">
        <v>2</v>
      </c>
      <c r="H9" s="200"/>
      <c r="I9" s="200"/>
      <c r="J9" s="200"/>
      <c r="K9" s="200"/>
      <c r="L9" s="213"/>
      <c r="M9" s="784"/>
      <c r="N9" s="779"/>
      <c r="O9" s="214"/>
    </row>
    <row r="10" spans="1:39" s="191" customFormat="1" ht="55.5" hidden="1" customHeight="1" x14ac:dyDescent="0.45">
      <c r="A10" s="757"/>
      <c r="B10" s="198"/>
      <c r="C10" s="199" t="s">
        <v>25</v>
      </c>
      <c r="F10" s="700"/>
      <c r="G10" s="700">
        <v>3</v>
      </c>
      <c r="H10" s="200"/>
      <c r="I10" s="200"/>
      <c r="J10" s="200"/>
      <c r="K10" s="200"/>
      <c r="L10" s="213"/>
      <c r="M10" s="784"/>
      <c r="N10" s="779"/>
      <c r="O10" s="214"/>
    </row>
    <row r="11" spans="1:39" s="191" customFormat="1" ht="55.5" hidden="1" customHeight="1" x14ac:dyDescent="0.45">
      <c r="A11" s="757"/>
      <c r="B11" s="198"/>
      <c r="C11" s="199" t="s">
        <v>21</v>
      </c>
      <c r="F11" s="700"/>
      <c r="G11" s="700">
        <v>5</v>
      </c>
      <c r="H11" s="200"/>
      <c r="I11" s="200"/>
      <c r="J11" s="200"/>
      <c r="K11" s="200"/>
      <c r="L11" s="213"/>
      <c r="M11" s="784"/>
      <c r="N11" s="779"/>
      <c r="O11" s="214"/>
    </row>
    <row r="12" spans="1:39" s="191" customFormat="1" x14ac:dyDescent="0.45">
      <c r="A12" s="757"/>
      <c r="B12" s="198"/>
      <c r="C12" s="199"/>
      <c r="F12" s="700"/>
      <c r="G12" s="700"/>
      <c r="H12" s="200"/>
      <c r="I12" s="200"/>
      <c r="J12" s="200"/>
      <c r="K12" s="200"/>
      <c r="L12" s="213"/>
      <c r="M12" s="784"/>
      <c r="N12" s="779"/>
    </row>
    <row r="13" spans="1:39" s="191" customFormat="1" ht="37" x14ac:dyDescent="0.45">
      <c r="A13" s="757"/>
      <c r="B13" s="770" t="s">
        <v>26</v>
      </c>
      <c r="C13" s="771"/>
      <c r="D13" s="771"/>
      <c r="E13" s="771"/>
      <c r="F13" s="721">
        <v>15</v>
      </c>
      <c r="G13" s="704">
        <v>5</v>
      </c>
      <c r="H13" s="244" t="s">
        <v>20</v>
      </c>
      <c r="I13" s="47" t="s">
        <v>491</v>
      </c>
      <c r="J13" s="211">
        <f>IF(I13=C14,G14,IF(I13=C15,G15,IF(I13=C16,G16,IF(I13=C17,G17,IF(I13=C18,G18,)))))</f>
        <v>0</v>
      </c>
      <c r="K13" s="211">
        <f>J13*F13</f>
        <v>0</v>
      </c>
      <c r="L13" s="212">
        <f>K13/(G18*F13)</f>
        <v>0</v>
      </c>
      <c r="M13" s="784"/>
      <c r="N13" s="779"/>
    </row>
    <row r="14" spans="1:39" s="191" customFormat="1" ht="74.5" hidden="1" customHeight="1" x14ac:dyDescent="0.45">
      <c r="A14" s="757"/>
      <c r="B14" s="198"/>
      <c r="C14" s="199" t="s">
        <v>28</v>
      </c>
      <c r="F14" s="200"/>
      <c r="G14" s="200">
        <v>0</v>
      </c>
      <c r="H14" s="200"/>
      <c r="I14" s="200"/>
      <c r="J14" s="200"/>
      <c r="K14" s="200"/>
      <c r="L14" s="213"/>
      <c r="M14" s="784"/>
      <c r="N14" s="779"/>
    </row>
    <row r="15" spans="1:39" s="191" customFormat="1" ht="73.5" hidden="1" customHeight="1" x14ac:dyDescent="0.45">
      <c r="A15" s="757"/>
      <c r="B15" s="198"/>
      <c r="C15" s="199" t="s">
        <v>29</v>
      </c>
      <c r="F15" s="200"/>
      <c r="G15" s="200">
        <v>1</v>
      </c>
      <c r="H15" s="200"/>
      <c r="I15" s="200"/>
      <c r="J15" s="200"/>
      <c r="K15" s="200"/>
      <c r="L15" s="213"/>
      <c r="M15" s="784"/>
      <c r="N15" s="779"/>
    </row>
    <row r="16" spans="1:39" s="191" customFormat="1" ht="77.5" hidden="1" customHeight="1" x14ac:dyDescent="0.45">
      <c r="A16" s="757"/>
      <c r="B16" s="198"/>
      <c r="C16" s="199" t="s">
        <v>30</v>
      </c>
      <c r="F16" s="200"/>
      <c r="G16" s="200">
        <v>2</v>
      </c>
      <c r="H16" s="200"/>
      <c r="I16" s="200"/>
      <c r="J16" s="200"/>
      <c r="K16" s="200"/>
      <c r="L16" s="213"/>
      <c r="M16" s="784"/>
      <c r="N16" s="779"/>
    </row>
    <row r="17" spans="1:32" s="191" customFormat="1" ht="76" hidden="1" customHeight="1" x14ac:dyDescent="0.45">
      <c r="A17" s="757"/>
      <c r="B17" s="198"/>
      <c r="C17" s="199" t="s">
        <v>31</v>
      </c>
      <c r="F17" s="200"/>
      <c r="G17" s="200">
        <v>3</v>
      </c>
      <c r="H17" s="200"/>
      <c r="I17" s="200"/>
      <c r="J17" s="200"/>
      <c r="K17" s="200"/>
      <c r="L17" s="213"/>
      <c r="M17" s="784"/>
      <c r="N17" s="779"/>
    </row>
    <row r="18" spans="1:32" s="191" customFormat="1" ht="71.5" hidden="1" customHeight="1" x14ac:dyDescent="0.45">
      <c r="A18" s="757"/>
      <c r="B18" s="198"/>
      <c r="C18" s="199" t="s">
        <v>27</v>
      </c>
      <c r="F18" s="200"/>
      <c r="G18" s="200">
        <v>5</v>
      </c>
      <c r="H18" s="200"/>
      <c r="I18" s="200"/>
      <c r="J18" s="200"/>
      <c r="K18" s="200"/>
      <c r="L18" s="213"/>
      <c r="M18" s="784"/>
      <c r="N18" s="779"/>
    </row>
    <row r="19" spans="1:32" s="191" customFormat="1" x14ac:dyDescent="0.45">
      <c r="A19" s="757"/>
      <c r="B19" s="198"/>
      <c r="C19" s="199"/>
      <c r="F19" s="200"/>
      <c r="G19" s="200"/>
      <c r="H19" s="200"/>
      <c r="I19" s="200"/>
      <c r="J19" s="200"/>
      <c r="K19" s="200"/>
      <c r="L19" s="213"/>
      <c r="M19" s="784"/>
      <c r="N19" s="779"/>
      <c r="O19" s="196"/>
      <c r="P19" s="196"/>
      <c r="Q19" s="196"/>
      <c r="R19" s="196"/>
      <c r="S19" s="196"/>
      <c r="T19" s="196"/>
      <c r="U19" s="196"/>
      <c r="V19" s="196"/>
      <c r="W19" s="196"/>
      <c r="X19" s="196"/>
      <c r="Y19" s="196"/>
    </row>
    <row r="20" spans="1:32" s="191" customFormat="1" x14ac:dyDescent="0.45">
      <c r="A20" s="757"/>
      <c r="B20" s="786" t="s">
        <v>32</v>
      </c>
      <c r="C20" s="787"/>
      <c r="D20" s="787"/>
      <c r="E20" s="787"/>
      <c r="F20" s="723">
        <v>25</v>
      </c>
      <c r="G20" s="723">
        <v>10</v>
      </c>
      <c r="H20" s="207"/>
      <c r="I20" s="724"/>
      <c r="J20" s="207">
        <f>J21+J28</f>
        <v>0</v>
      </c>
      <c r="K20" s="207">
        <f>K21+K28</f>
        <v>0</v>
      </c>
      <c r="L20" s="208">
        <f>(K21+K28)/((F21*G21)+(F28*G28))</f>
        <v>0</v>
      </c>
      <c r="M20" s="784"/>
      <c r="N20" s="779"/>
      <c r="O20" s="196"/>
      <c r="P20" s="196"/>
      <c r="Q20" s="196"/>
      <c r="R20" s="196"/>
      <c r="S20" s="196"/>
      <c r="T20" s="196"/>
      <c r="U20" s="196"/>
      <c r="V20" s="196"/>
      <c r="W20" s="196"/>
      <c r="X20" s="196"/>
      <c r="Y20" s="196"/>
    </row>
    <row r="21" spans="1:32" s="191" customFormat="1" ht="74" x14ac:dyDescent="0.45">
      <c r="A21" s="757"/>
      <c r="B21" s="788" t="s">
        <v>33</v>
      </c>
      <c r="C21" s="789"/>
      <c r="D21" s="789"/>
      <c r="E21" s="789"/>
      <c r="F21" s="702">
        <v>12.5</v>
      </c>
      <c r="G21" s="722">
        <v>5</v>
      </c>
      <c r="H21" s="708" t="s">
        <v>20</v>
      </c>
      <c r="I21" s="57" t="s">
        <v>34</v>
      </c>
      <c r="J21" s="211">
        <f>IF(I21=C22,G22,IF(I21=C23,G23,IF(I21=C24,G24,IF(I21=C25,G25,IF(I21=C26,G26)))))</f>
        <v>0</v>
      </c>
      <c r="K21" s="211">
        <f>J21*F21</f>
        <v>0</v>
      </c>
      <c r="L21" s="212">
        <f>K21/(G25*F21)</f>
        <v>0</v>
      </c>
      <c r="M21" s="784"/>
      <c r="N21" s="779"/>
      <c r="S21" s="196"/>
      <c r="T21" s="196"/>
      <c r="U21" s="196"/>
      <c r="V21" s="196"/>
      <c r="W21" s="196"/>
      <c r="X21" s="196"/>
      <c r="Y21" s="196"/>
      <c r="Z21" s="196"/>
      <c r="AA21" s="196"/>
      <c r="AB21" s="196"/>
      <c r="AC21" s="196"/>
      <c r="AD21" s="196"/>
      <c r="AE21" s="196"/>
      <c r="AF21" s="196"/>
    </row>
    <row r="22" spans="1:32" s="191" customFormat="1" ht="190" hidden="1" customHeight="1" x14ac:dyDescent="0.45">
      <c r="A22" s="757"/>
      <c r="B22" s="198"/>
      <c r="C22" s="199" t="s">
        <v>34</v>
      </c>
      <c r="F22" s="700"/>
      <c r="G22" s="701">
        <v>0</v>
      </c>
      <c r="H22" s="200"/>
      <c r="I22" s="200"/>
      <c r="J22" s="200"/>
      <c r="K22" s="200"/>
      <c r="L22" s="213"/>
      <c r="M22" s="784"/>
      <c r="N22" s="779"/>
    </row>
    <row r="23" spans="1:32" s="191" customFormat="1" ht="185" hidden="1" customHeight="1" x14ac:dyDescent="0.45">
      <c r="A23" s="757"/>
      <c r="B23" s="198"/>
      <c r="C23" s="199" t="s">
        <v>35</v>
      </c>
      <c r="F23" s="700"/>
      <c r="G23" s="701">
        <v>1</v>
      </c>
      <c r="H23" s="200"/>
      <c r="I23" s="200"/>
      <c r="J23" s="200"/>
      <c r="K23" s="200"/>
      <c r="L23" s="213"/>
      <c r="M23" s="784"/>
      <c r="N23" s="779"/>
    </row>
    <row r="24" spans="1:32" s="191" customFormat="1" ht="185.5" hidden="1" customHeight="1" x14ac:dyDescent="0.45">
      <c r="A24" s="757"/>
      <c r="B24" s="198"/>
      <c r="C24" s="199" t="s">
        <v>36</v>
      </c>
      <c r="F24" s="700"/>
      <c r="G24" s="701">
        <v>3</v>
      </c>
      <c r="H24" s="200"/>
      <c r="I24" s="200"/>
      <c r="J24" s="200"/>
      <c r="K24" s="200"/>
      <c r="L24" s="213"/>
      <c r="M24" s="784"/>
      <c r="N24" s="779"/>
    </row>
    <row r="25" spans="1:32" s="191" customFormat="1" ht="193" hidden="1" customHeight="1" x14ac:dyDescent="0.45">
      <c r="A25" s="757"/>
      <c r="B25" s="198"/>
      <c r="C25" s="199" t="s">
        <v>466</v>
      </c>
      <c r="F25" s="700"/>
      <c r="G25" s="701">
        <v>5</v>
      </c>
      <c r="H25" s="200"/>
      <c r="I25" s="200"/>
      <c r="J25" s="200"/>
      <c r="K25" s="200"/>
      <c r="L25" s="213"/>
      <c r="M25" s="784"/>
      <c r="N25" s="779"/>
    </row>
    <row r="26" spans="1:32" s="191" customFormat="1" x14ac:dyDescent="0.45">
      <c r="A26" s="757"/>
      <c r="B26" s="198"/>
      <c r="C26" s="199"/>
      <c r="F26" s="700"/>
      <c r="G26" s="701"/>
      <c r="H26" s="200"/>
      <c r="I26" s="200"/>
      <c r="J26" s="200"/>
      <c r="K26" s="200"/>
      <c r="L26" s="213"/>
      <c r="M26" s="784"/>
      <c r="N26" s="779"/>
    </row>
    <row r="27" spans="1:32" s="191" customFormat="1" hidden="1" x14ac:dyDescent="0.45">
      <c r="A27" s="757"/>
      <c r="B27" s="198"/>
      <c r="C27" s="215"/>
      <c r="F27" s="709"/>
      <c r="G27" s="709"/>
      <c r="H27" s="216"/>
      <c r="I27" s="216"/>
      <c r="J27" s="216"/>
      <c r="K27" s="216"/>
      <c r="L27" s="217"/>
      <c r="M27" s="784"/>
      <c r="N27" s="779"/>
    </row>
    <row r="28" spans="1:32" s="191" customFormat="1" ht="42" customHeight="1" x14ac:dyDescent="0.45">
      <c r="A28" s="757"/>
      <c r="B28" s="770" t="s">
        <v>37</v>
      </c>
      <c r="C28" s="771"/>
      <c r="D28" s="771"/>
      <c r="E28" s="771"/>
      <c r="F28" s="721">
        <v>12.5</v>
      </c>
      <c r="G28" s="704">
        <v>5</v>
      </c>
      <c r="H28" s="244" t="s">
        <v>20</v>
      </c>
      <c r="I28" s="47" t="s">
        <v>40</v>
      </c>
      <c r="J28" s="211">
        <f>IF(I28=C29,G29,IF(I28=C30,G30,IF(I28=C31,G31,IF(I28=C32,G32,IF(I28=C33,G33)))))</f>
        <v>0</v>
      </c>
      <c r="K28" s="211">
        <f>J28*F28</f>
        <v>0</v>
      </c>
      <c r="L28" s="212">
        <f>K28/(G33*F28)</f>
        <v>0</v>
      </c>
      <c r="M28" s="784"/>
      <c r="N28" s="779"/>
      <c r="O28" s="218"/>
      <c r="S28" s="196"/>
      <c r="T28" s="196"/>
      <c r="U28" s="196"/>
      <c r="V28" s="196"/>
      <c r="W28" s="196"/>
      <c r="X28" s="196"/>
      <c r="Y28" s="196"/>
      <c r="Z28" s="196"/>
      <c r="AA28" s="196"/>
      <c r="AB28" s="196"/>
      <c r="AC28" s="196"/>
      <c r="AD28" s="196"/>
      <c r="AE28" s="196"/>
      <c r="AF28" s="196"/>
    </row>
    <row r="29" spans="1:32" s="191" customFormat="1" ht="85" customHeight="1" x14ac:dyDescent="0.45">
      <c r="A29" s="757"/>
      <c r="B29" s="790" t="s">
        <v>39</v>
      </c>
      <c r="C29" s="791"/>
      <c r="D29" s="791"/>
      <c r="E29" s="791"/>
      <c r="F29" s="200"/>
      <c r="G29" s="219"/>
      <c r="H29" s="220"/>
      <c r="I29" s="221"/>
      <c r="J29" s="200"/>
      <c r="K29" s="200"/>
      <c r="L29" s="213"/>
      <c r="M29" s="784"/>
      <c r="N29" s="779"/>
      <c r="O29" s="218"/>
      <c r="S29" s="196"/>
      <c r="T29" s="196"/>
      <c r="U29" s="196"/>
      <c r="V29" s="196"/>
      <c r="W29" s="196"/>
      <c r="X29" s="196"/>
      <c r="Y29" s="196"/>
      <c r="Z29" s="196"/>
      <c r="AA29" s="196"/>
      <c r="AB29" s="196"/>
      <c r="AC29" s="196"/>
      <c r="AD29" s="196"/>
      <c r="AE29" s="196"/>
      <c r="AF29" s="196"/>
    </row>
    <row r="30" spans="1:32" s="191" customFormat="1" ht="92.5" hidden="1" customHeight="1" x14ac:dyDescent="0.45">
      <c r="A30" s="757"/>
      <c r="B30" s="222"/>
      <c r="C30" s="223" t="s">
        <v>40</v>
      </c>
      <c r="G30" s="224">
        <v>0</v>
      </c>
      <c r="H30" s="200"/>
      <c r="I30" s="200"/>
      <c r="J30" s="200"/>
      <c r="K30" s="200"/>
      <c r="L30" s="213"/>
      <c r="M30" s="784"/>
      <c r="N30" s="779"/>
    </row>
    <row r="31" spans="1:32" s="191" customFormat="1" ht="37" hidden="1" customHeight="1" x14ac:dyDescent="0.45">
      <c r="A31" s="757"/>
      <c r="B31" s="222"/>
      <c r="C31" s="223" t="s">
        <v>41</v>
      </c>
      <c r="G31" s="224">
        <v>1</v>
      </c>
      <c r="H31" s="200"/>
      <c r="I31" s="200"/>
      <c r="J31" s="200"/>
      <c r="K31" s="200"/>
      <c r="L31" s="213"/>
      <c r="M31" s="784"/>
      <c r="N31" s="779"/>
    </row>
    <row r="32" spans="1:32" s="191" customFormat="1" ht="37" hidden="1" customHeight="1" x14ac:dyDescent="0.45">
      <c r="A32" s="757"/>
      <c r="B32" s="222"/>
      <c r="C32" s="223" t="s">
        <v>42</v>
      </c>
      <c r="G32" s="224">
        <v>3</v>
      </c>
      <c r="H32" s="200"/>
      <c r="I32" s="200"/>
      <c r="J32" s="200"/>
      <c r="K32" s="200"/>
      <c r="L32" s="213"/>
      <c r="M32" s="784"/>
      <c r="N32" s="779"/>
    </row>
    <row r="33" spans="1:14" s="191" customFormat="1" ht="1" customHeight="1" x14ac:dyDescent="0.45">
      <c r="A33" s="757"/>
      <c r="B33" s="222"/>
      <c r="C33" s="223" t="s">
        <v>38</v>
      </c>
      <c r="G33" s="224">
        <v>5</v>
      </c>
      <c r="H33" s="200"/>
      <c r="I33" s="200"/>
      <c r="J33" s="200"/>
      <c r="K33" s="200"/>
      <c r="L33" s="213"/>
      <c r="M33" s="784"/>
      <c r="N33" s="779"/>
    </row>
    <row r="34" spans="1:14" s="191" customFormat="1" x14ac:dyDescent="0.45">
      <c r="A34" s="757"/>
      <c r="B34" s="198"/>
      <c r="C34" s="215"/>
      <c r="F34" s="200"/>
      <c r="G34" s="200"/>
      <c r="H34" s="200"/>
      <c r="I34" s="200"/>
      <c r="J34" s="200"/>
      <c r="K34" s="200"/>
      <c r="L34" s="213"/>
      <c r="M34" s="784"/>
      <c r="N34" s="779"/>
    </row>
    <row r="35" spans="1:14" s="191" customFormat="1" x14ac:dyDescent="0.45">
      <c r="A35" s="757"/>
      <c r="B35" s="756" t="s">
        <v>43</v>
      </c>
      <c r="C35" s="747"/>
      <c r="D35" s="747"/>
      <c r="E35" s="747"/>
      <c r="F35" s="723">
        <v>25</v>
      </c>
      <c r="G35" s="723">
        <v>30</v>
      </c>
      <c r="H35" s="747"/>
      <c r="I35" s="776"/>
      <c r="J35" s="207">
        <f>J36+J42</f>
        <v>0</v>
      </c>
      <c r="K35" s="225">
        <f>K36+K42</f>
        <v>0</v>
      </c>
      <c r="L35" s="226">
        <f>K35/((F36*G36)+(F42*G42))</f>
        <v>0</v>
      </c>
      <c r="M35" s="784"/>
      <c r="N35" s="779"/>
    </row>
    <row r="36" spans="1:14" s="191" customFormat="1" x14ac:dyDescent="0.45">
      <c r="A36" s="757"/>
      <c r="B36" s="770" t="s">
        <v>44</v>
      </c>
      <c r="C36" s="771"/>
      <c r="D36" s="771"/>
      <c r="E36" s="771"/>
      <c r="F36" s="721">
        <v>15</v>
      </c>
      <c r="G36" s="704">
        <v>5</v>
      </c>
      <c r="H36" s="708" t="s">
        <v>20</v>
      </c>
      <c r="I36" s="57" t="s">
        <v>46</v>
      </c>
      <c r="J36" s="227">
        <f>IF(I36=C37,G37,IF(I36=C38,G38,IF(I36=C39,G39,IF(I36=C40,G40,IF(I36=C41,G41,)))))</f>
        <v>0</v>
      </c>
      <c r="K36" s="228">
        <f>J36*F36</f>
        <v>0</v>
      </c>
      <c r="L36" s="229">
        <f>K36/(G40*F36)</f>
        <v>0</v>
      </c>
      <c r="M36" s="784"/>
      <c r="N36" s="779"/>
    </row>
    <row r="37" spans="1:14" s="191" customFormat="1" ht="56" hidden="1" customHeight="1" x14ac:dyDescent="0.45">
      <c r="A37" s="757"/>
      <c r="B37" s="230"/>
      <c r="C37" s="231" t="s">
        <v>46</v>
      </c>
      <c r="D37" s="232"/>
      <c r="E37" s="232"/>
      <c r="F37" s="703"/>
      <c r="G37" s="701">
        <v>0</v>
      </c>
      <c r="H37" s="219"/>
      <c r="I37" s="219"/>
      <c r="J37" s="200"/>
      <c r="K37" s="200"/>
      <c r="L37" s="213"/>
      <c r="M37" s="784"/>
      <c r="N37" s="779"/>
    </row>
    <row r="38" spans="1:14" s="191" customFormat="1" ht="56.5" hidden="1" customHeight="1" x14ac:dyDescent="0.45">
      <c r="A38" s="757"/>
      <c r="B38" s="230"/>
      <c r="C38" s="231" t="s">
        <v>47</v>
      </c>
      <c r="D38" s="232"/>
      <c r="E38" s="232"/>
      <c r="F38" s="703"/>
      <c r="G38" s="701">
        <v>1</v>
      </c>
      <c r="H38" s="219"/>
      <c r="I38" s="219"/>
      <c r="J38" s="200"/>
      <c r="K38" s="200"/>
      <c r="L38" s="213"/>
      <c r="M38" s="784"/>
      <c r="N38" s="779"/>
    </row>
    <row r="39" spans="1:14" s="191" customFormat="1" ht="37" hidden="1" customHeight="1" x14ac:dyDescent="0.45">
      <c r="A39" s="757"/>
      <c r="B39" s="230"/>
      <c r="C39" s="231" t="s">
        <v>48</v>
      </c>
      <c r="D39" s="232"/>
      <c r="E39" s="232"/>
      <c r="F39" s="703"/>
      <c r="G39" s="701">
        <v>4</v>
      </c>
      <c r="H39" s="219"/>
      <c r="I39" s="219"/>
      <c r="J39" s="200"/>
      <c r="K39" s="200"/>
      <c r="L39" s="213"/>
      <c r="M39" s="784"/>
      <c r="N39" s="779"/>
    </row>
    <row r="40" spans="1:14" s="191" customFormat="1" ht="55.5" hidden="1" customHeight="1" x14ac:dyDescent="0.45">
      <c r="A40" s="757"/>
      <c r="B40" s="230"/>
      <c r="C40" s="231" t="s">
        <v>45</v>
      </c>
      <c r="D40" s="232"/>
      <c r="E40" s="232"/>
      <c r="F40" s="703"/>
      <c r="G40" s="701">
        <v>5</v>
      </c>
      <c r="H40" s="219"/>
      <c r="I40" s="219"/>
      <c r="J40" s="200"/>
      <c r="K40" s="200"/>
      <c r="L40" s="213"/>
      <c r="M40" s="784"/>
      <c r="N40" s="779"/>
    </row>
    <row r="41" spans="1:14" s="191" customFormat="1" x14ac:dyDescent="0.45">
      <c r="A41" s="757"/>
      <c r="B41" s="230"/>
      <c r="C41" s="231"/>
      <c r="D41" s="232"/>
      <c r="E41" s="232"/>
      <c r="F41" s="700"/>
      <c r="G41" s="700"/>
      <c r="H41" s="219"/>
      <c r="I41" s="219"/>
      <c r="J41" s="200"/>
      <c r="K41" s="200"/>
      <c r="L41" s="213"/>
      <c r="M41" s="784"/>
      <c r="N41" s="779"/>
    </row>
    <row r="42" spans="1:14" s="191" customFormat="1" x14ac:dyDescent="0.45">
      <c r="A42" s="757"/>
      <c r="B42" s="768" t="s">
        <v>49</v>
      </c>
      <c r="C42" s="769"/>
      <c r="D42" s="769"/>
      <c r="E42" s="769"/>
      <c r="F42" s="721">
        <v>10</v>
      </c>
      <c r="G42" s="704">
        <v>5</v>
      </c>
      <c r="H42" s="244" t="s">
        <v>20</v>
      </c>
      <c r="I42" s="47" t="s">
        <v>51</v>
      </c>
      <c r="J42" s="227">
        <f>IF(I42=C43,G43,IF(I42=C44,G44,IF(I42=C45,G45,IF(I42=C46,G46,IF(I42=C47,G47,)))))</f>
        <v>0</v>
      </c>
      <c r="K42" s="211">
        <f>J42*F42</f>
        <v>0</v>
      </c>
      <c r="L42" s="212">
        <f>K42/(G47*F42)</f>
        <v>0</v>
      </c>
      <c r="M42" s="784"/>
      <c r="N42" s="779"/>
    </row>
    <row r="43" spans="1:14" s="191" customFormat="1" ht="37" hidden="1" customHeight="1" x14ac:dyDescent="0.45">
      <c r="A43" s="757"/>
      <c r="B43" s="230"/>
      <c r="C43" s="233" t="s">
        <v>51</v>
      </c>
      <c r="D43" s="232"/>
      <c r="E43" s="232"/>
      <c r="G43" s="224">
        <v>0</v>
      </c>
      <c r="H43" s="219"/>
      <c r="I43" s="219"/>
      <c r="J43" s="200"/>
      <c r="K43" s="200"/>
      <c r="L43" s="213"/>
      <c r="M43" s="784"/>
      <c r="N43" s="779"/>
    </row>
    <row r="44" spans="1:14" s="191" customFormat="1" ht="61" hidden="1" customHeight="1" x14ac:dyDescent="0.45">
      <c r="A44" s="757"/>
      <c r="B44" s="230"/>
      <c r="C44" s="231" t="s">
        <v>52</v>
      </c>
      <c r="D44" s="232"/>
      <c r="E44" s="232"/>
      <c r="G44" s="224">
        <v>1</v>
      </c>
      <c r="H44" s="219"/>
      <c r="I44" s="219"/>
      <c r="J44" s="200"/>
      <c r="K44" s="200"/>
      <c r="L44" s="213"/>
      <c r="M44" s="784"/>
      <c r="N44" s="779"/>
    </row>
    <row r="45" spans="1:14" s="191" customFormat="1" ht="58" hidden="1" customHeight="1" x14ac:dyDescent="0.45">
      <c r="A45" s="757"/>
      <c r="B45" s="230"/>
      <c r="C45" s="231" t="s">
        <v>53</v>
      </c>
      <c r="D45" s="232"/>
      <c r="E45" s="232"/>
      <c r="G45" s="224">
        <v>2</v>
      </c>
      <c r="H45" s="219"/>
      <c r="I45" s="219"/>
      <c r="J45" s="200"/>
      <c r="K45" s="200"/>
      <c r="L45" s="213"/>
      <c r="M45" s="784"/>
      <c r="N45" s="779"/>
    </row>
    <row r="46" spans="1:14" s="191" customFormat="1" ht="52" hidden="1" customHeight="1" x14ac:dyDescent="0.45">
      <c r="A46" s="757"/>
      <c r="B46" s="230"/>
      <c r="C46" s="231" t="s">
        <v>54</v>
      </c>
      <c r="D46" s="232"/>
      <c r="E46" s="232"/>
      <c r="G46" s="224">
        <v>3</v>
      </c>
      <c r="H46" s="219"/>
      <c r="I46" s="219"/>
      <c r="J46" s="200"/>
      <c r="K46" s="200"/>
      <c r="L46" s="213"/>
      <c r="M46" s="784"/>
      <c r="N46" s="779"/>
    </row>
    <row r="47" spans="1:14" s="191" customFormat="1" ht="37" hidden="1" customHeight="1" x14ac:dyDescent="0.45">
      <c r="A47" s="757"/>
      <c r="B47" s="230"/>
      <c r="C47" s="231" t="s">
        <v>50</v>
      </c>
      <c r="D47" s="232"/>
      <c r="E47" s="232"/>
      <c r="F47" s="219"/>
      <c r="G47" s="219">
        <v>5</v>
      </c>
      <c r="H47" s="219"/>
      <c r="I47" s="219"/>
      <c r="J47" s="200"/>
      <c r="K47" s="200"/>
      <c r="L47" s="213"/>
      <c r="M47" s="784"/>
      <c r="N47" s="779"/>
    </row>
    <row r="48" spans="1:14" s="191" customFormat="1" x14ac:dyDescent="0.45">
      <c r="A48" s="757"/>
      <c r="B48" s="230"/>
      <c r="C48" s="231"/>
      <c r="D48" s="232"/>
      <c r="E48" s="232"/>
      <c r="F48" s="219"/>
      <c r="G48" s="219"/>
      <c r="H48" s="219"/>
      <c r="I48" s="219"/>
      <c r="J48" s="200"/>
      <c r="K48" s="200"/>
      <c r="L48" s="213"/>
      <c r="M48" s="784"/>
      <c r="N48" s="779"/>
    </row>
    <row r="49" spans="1:111" s="191" customFormat="1" x14ac:dyDescent="0.45">
      <c r="A49" s="757"/>
      <c r="B49" s="726" t="s">
        <v>467</v>
      </c>
      <c r="C49" s="206"/>
      <c r="D49" s="206"/>
      <c r="E49" s="206"/>
      <c r="F49" s="723">
        <v>20</v>
      </c>
      <c r="G49" s="723">
        <v>35</v>
      </c>
      <c r="H49" s="207"/>
      <c r="I49" s="724"/>
      <c r="J49" s="234">
        <f>J51+J60+J64+J68+J72+J79</f>
        <v>0</v>
      </c>
      <c r="K49" s="234">
        <f>K51+K60+K64+K68+K72+K79</f>
        <v>0</v>
      </c>
      <c r="L49" s="235">
        <f>K49/((F51*G51)+(F60*G60)+(F64*G64)+(F68*G68)+(F72*G72)+(F79*G79))</f>
        <v>0</v>
      </c>
      <c r="M49" s="784"/>
      <c r="N49" s="779"/>
    </row>
    <row r="50" spans="1:111" s="191" customFormat="1" x14ac:dyDescent="0.45">
      <c r="A50" s="757"/>
      <c r="B50" s="725" t="s">
        <v>55</v>
      </c>
      <c r="C50" s="710"/>
      <c r="D50" s="710"/>
      <c r="E50" s="710"/>
      <c r="F50" s="236"/>
      <c r="G50" s="236"/>
      <c r="H50" s="711"/>
      <c r="I50" s="711"/>
      <c r="J50" s="237"/>
      <c r="K50" s="237"/>
      <c r="L50" s="238"/>
      <c r="M50" s="784"/>
      <c r="N50" s="779"/>
    </row>
    <row r="51" spans="1:111" s="191" customFormat="1" ht="37" x14ac:dyDescent="0.45">
      <c r="A51" s="757"/>
      <c r="B51" s="770" t="s">
        <v>56</v>
      </c>
      <c r="C51" s="771"/>
      <c r="D51" s="771"/>
      <c r="E51" s="771"/>
      <c r="F51" s="721">
        <v>7</v>
      </c>
      <c r="G51" s="704">
        <v>5</v>
      </c>
      <c r="H51" s="244" t="s">
        <v>20</v>
      </c>
      <c r="I51" s="47" t="s">
        <v>58</v>
      </c>
      <c r="J51" s="227">
        <f>IF(I51=C52,G52,IF(I51=C53,G53,IF(I51=C54,G54,IF(I51=C55,G55,IF(I51=C56,G56,IF(I51=C57,G57,))))))</f>
        <v>0</v>
      </c>
      <c r="K51" s="211">
        <f>J51*F51</f>
        <v>0</v>
      </c>
      <c r="L51" s="212">
        <f>K51/(G57*F51)</f>
        <v>0</v>
      </c>
      <c r="M51" s="784"/>
      <c r="N51" s="779"/>
    </row>
    <row r="52" spans="1:111" s="191" customFormat="1" ht="55.5" hidden="1" customHeight="1" x14ac:dyDescent="0.45">
      <c r="A52" s="757"/>
      <c r="B52" s="198"/>
      <c r="C52" s="199" t="s">
        <v>58</v>
      </c>
      <c r="F52" s="200"/>
      <c r="G52" s="200">
        <v>0</v>
      </c>
      <c r="H52" s="200"/>
      <c r="I52" s="200"/>
      <c r="J52" s="200"/>
      <c r="K52" s="200"/>
      <c r="L52" s="213"/>
      <c r="M52" s="784"/>
      <c r="N52" s="779"/>
    </row>
    <row r="53" spans="1:111" s="191" customFormat="1" ht="55.5" hidden="1" customHeight="1" x14ac:dyDescent="0.45">
      <c r="A53" s="757"/>
      <c r="B53" s="198"/>
      <c r="C53" s="199" t="s">
        <v>59</v>
      </c>
      <c r="F53" s="200"/>
      <c r="G53" s="200">
        <v>1</v>
      </c>
      <c r="H53" s="200"/>
      <c r="I53" s="200"/>
      <c r="J53" s="200"/>
      <c r="K53" s="200"/>
      <c r="L53" s="213"/>
      <c r="M53" s="784"/>
      <c r="N53" s="779"/>
    </row>
    <row r="54" spans="1:111" s="191" customFormat="1" ht="55.5" hidden="1" customHeight="1" x14ac:dyDescent="0.45">
      <c r="A54" s="757"/>
      <c r="B54" s="198"/>
      <c r="C54" s="199" t="s">
        <v>60</v>
      </c>
      <c r="F54" s="200"/>
      <c r="G54" s="200">
        <v>2</v>
      </c>
      <c r="H54" s="200"/>
      <c r="I54" s="200"/>
      <c r="J54" s="200"/>
      <c r="K54" s="200"/>
      <c r="L54" s="213"/>
      <c r="M54" s="784"/>
      <c r="N54" s="779"/>
    </row>
    <row r="55" spans="1:111" s="191" customFormat="1" ht="55.5" hidden="1" customHeight="1" x14ac:dyDescent="0.45">
      <c r="A55" s="757"/>
      <c r="B55" s="198"/>
      <c r="C55" s="199" t="s">
        <v>57</v>
      </c>
      <c r="F55" s="200"/>
      <c r="G55" s="200">
        <v>3</v>
      </c>
      <c r="H55" s="200"/>
      <c r="I55" s="200"/>
      <c r="J55" s="200"/>
      <c r="K55" s="200"/>
      <c r="L55" s="213"/>
      <c r="M55" s="784"/>
      <c r="N55" s="779"/>
    </row>
    <row r="56" spans="1:111" s="191" customFormat="1" ht="55.5" hidden="1" customHeight="1" x14ac:dyDescent="0.45">
      <c r="A56" s="757"/>
      <c r="B56" s="198"/>
      <c r="C56" s="199" t="s">
        <v>61</v>
      </c>
      <c r="F56" s="200"/>
      <c r="G56" s="200">
        <v>4</v>
      </c>
      <c r="H56" s="200"/>
      <c r="I56" s="200"/>
      <c r="J56" s="200"/>
      <c r="K56" s="200"/>
      <c r="L56" s="213"/>
      <c r="M56" s="784"/>
      <c r="N56" s="779"/>
    </row>
    <row r="57" spans="1:111" s="191" customFormat="1" ht="55.5" hidden="1" customHeight="1" x14ac:dyDescent="0.45">
      <c r="A57" s="757"/>
      <c r="B57" s="198"/>
      <c r="C57" s="199" t="s">
        <v>62</v>
      </c>
      <c r="F57" s="200"/>
      <c r="G57" s="200">
        <v>5</v>
      </c>
      <c r="H57" s="200"/>
      <c r="I57" s="200"/>
      <c r="J57" s="200"/>
      <c r="K57" s="200"/>
      <c r="L57" s="213"/>
      <c r="M57" s="784"/>
      <c r="N57" s="779"/>
    </row>
    <row r="58" spans="1:111" s="191" customFormat="1" x14ac:dyDescent="0.45">
      <c r="A58" s="757"/>
      <c r="B58" s="198"/>
      <c r="C58" s="199"/>
      <c r="F58" s="200"/>
      <c r="G58" s="200"/>
      <c r="H58" s="200"/>
      <c r="I58" s="200"/>
      <c r="J58" s="200"/>
      <c r="K58" s="200"/>
      <c r="L58" s="213"/>
      <c r="M58" s="784"/>
      <c r="N58" s="779"/>
    </row>
    <row r="59" spans="1:111" s="191" customFormat="1" x14ac:dyDescent="0.45">
      <c r="A59" s="757"/>
      <c r="B59" s="712" t="s">
        <v>63</v>
      </c>
      <c r="C59" s="713"/>
      <c r="D59" s="714"/>
      <c r="E59" s="714"/>
      <c r="F59" s="715"/>
      <c r="G59" s="715"/>
      <c r="H59" s="239"/>
      <c r="I59" s="239"/>
      <c r="J59" s="239"/>
      <c r="K59" s="239"/>
      <c r="L59" s="240"/>
      <c r="M59" s="784"/>
      <c r="N59" s="779"/>
    </row>
    <row r="60" spans="1:111" s="191" customFormat="1" ht="37.5" customHeight="1" x14ac:dyDescent="0.45">
      <c r="A60" s="757"/>
      <c r="B60" s="770" t="s">
        <v>64</v>
      </c>
      <c r="C60" s="771"/>
      <c r="D60" s="771"/>
      <c r="E60" s="771"/>
      <c r="F60" s="721">
        <v>2</v>
      </c>
      <c r="G60" s="704">
        <v>5</v>
      </c>
      <c r="H60" s="708" t="s">
        <v>20</v>
      </c>
      <c r="I60" s="57" t="s">
        <v>66</v>
      </c>
      <c r="J60" s="209">
        <f>IF(I60=C61,G61,IF(I60=C62,G62, ))</f>
        <v>0</v>
      </c>
      <c r="K60" s="209">
        <f>J60*F60</f>
        <v>0</v>
      </c>
      <c r="L60" s="241">
        <f>K60/(G61*F60)</f>
        <v>0</v>
      </c>
      <c r="M60" s="784"/>
      <c r="N60" s="779"/>
    </row>
    <row r="61" spans="1:111" s="191" customFormat="1" ht="18.649999999999999" hidden="1" customHeight="1" x14ac:dyDescent="0.45">
      <c r="A61" s="757"/>
      <c r="B61" s="242"/>
      <c r="C61" s="199" t="s">
        <v>65</v>
      </c>
      <c r="F61" s="700"/>
      <c r="G61" s="700">
        <v>5</v>
      </c>
      <c r="H61" s="200"/>
      <c r="I61" s="200"/>
      <c r="J61" s="200"/>
      <c r="K61" s="200"/>
      <c r="L61" s="213"/>
      <c r="M61" s="784"/>
      <c r="N61" s="779"/>
    </row>
    <row r="62" spans="1:111" s="191" customFormat="1" ht="18.649999999999999" hidden="1" customHeight="1" x14ac:dyDescent="0.45">
      <c r="A62" s="757"/>
      <c r="B62" s="242"/>
      <c r="C62" s="199" t="s">
        <v>66</v>
      </c>
      <c r="F62" s="700"/>
      <c r="G62" s="700">
        <v>0</v>
      </c>
      <c r="H62" s="200"/>
      <c r="I62" s="200"/>
      <c r="J62" s="200"/>
      <c r="K62" s="200"/>
      <c r="L62" s="213"/>
      <c r="M62" s="784"/>
      <c r="N62" s="779"/>
    </row>
    <row r="63" spans="1:111" s="191" customFormat="1" x14ac:dyDescent="0.45">
      <c r="A63" s="757"/>
      <c r="B63" s="242"/>
      <c r="C63" s="199"/>
      <c r="F63" s="700"/>
      <c r="G63" s="700"/>
      <c r="H63" s="200"/>
      <c r="I63" s="200"/>
      <c r="J63" s="200"/>
      <c r="K63" s="200"/>
      <c r="L63" s="213"/>
      <c r="M63" s="784"/>
      <c r="N63" s="779"/>
    </row>
    <row r="64" spans="1:111" s="243" customFormat="1" x14ac:dyDescent="0.45">
      <c r="A64" s="757"/>
      <c r="B64" s="772" t="s">
        <v>67</v>
      </c>
      <c r="C64" s="773"/>
      <c r="D64" s="773"/>
      <c r="E64" s="773"/>
      <c r="F64" s="721">
        <v>2</v>
      </c>
      <c r="G64" s="704">
        <v>5</v>
      </c>
      <c r="H64" s="244" t="s">
        <v>20</v>
      </c>
      <c r="I64" s="47" t="s">
        <v>66</v>
      </c>
      <c r="J64" s="211">
        <f>IF(I64=C65,G65,IF(I64=C66,G66, ))</f>
        <v>0</v>
      </c>
      <c r="K64" s="211">
        <f>J64*F64</f>
        <v>0</v>
      </c>
      <c r="L64" s="212">
        <f>K64/(G65*F64)</f>
        <v>0</v>
      </c>
      <c r="M64" s="784"/>
      <c r="N64" s="779"/>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243" customFormat="1" ht="18.649999999999999" hidden="1" customHeight="1" x14ac:dyDescent="0.45">
      <c r="A65" s="757"/>
      <c r="B65" s="242"/>
      <c r="C65" s="199" t="s">
        <v>65</v>
      </c>
      <c r="D65" s="191"/>
      <c r="E65" s="191"/>
      <c r="F65" s="700"/>
      <c r="G65" s="700">
        <v>5</v>
      </c>
      <c r="H65" s="200"/>
      <c r="I65" s="200"/>
      <c r="J65" s="200"/>
      <c r="K65" s="200"/>
      <c r="L65" s="213"/>
      <c r="M65" s="784"/>
      <c r="N65" s="779"/>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243" customFormat="1" ht="18.649999999999999" hidden="1" customHeight="1" x14ac:dyDescent="0.45">
      <c r="A66" s="757"/>
      <c r="B66" s="242"/>
      <c r="C66" s="199" t="s">
        <v>66</v>
      </c>
      <c r="D66" s="191"/>
      <c r="E66" s="191"/>
      <c r="F66" s="700"/>
      <c r="G66" s="700">
        <v>0</v>
      </c>
      <c r="H66" s="200"/>
      <c r="I66" s="200"/>
      <c r="J66" s="200"/>
      <c r="K66" s="200"/>
      <c r="L66" s="213"/>
      <c r="M66" s="784"/>
      <c r="N66" s="779"/>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s="243" customFormat="1" x14ac:dyDescent="0.45">
      <c r="A67" s="757"/>
      <c r="B67" s="242"/>
      <c r="C67" s="199"/>
      <c r="D67" s="191"/>
      <c r="E67" s="191"/>
      <c r="F67" s="700"/>
      <c r="G67" s="700"/>
      <c r="H67" s="200"/>
      <c r="I67" s="200"/>
      <c r="J67" s="200"/>
      <c r="K67" s="200"/>
      <c r="L67" s="213"/>
      <c r="M67" s="784"/>
      <c r="N67" s="779"/>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row>
    <row r="68" spans="1:111" s="191" customFormat="1" x14ac:dyDescent="0.45">
      <c r="A68" s="757"/>
      <c r="B68" s="772" t="s">
        <v>68</v>
      </c>
      <c r="C68" s="773"/>
      <c r="D68" s="773"/>
      <c r="E68" s="773"/>
      <c r="F68" s="721">
        <v>2</v>
      </c>
      <c r="G68" s="704">
        <v>5</v>
      </c>
      <c r="H68" s="244" t="s">
        <v>20</v>
      </c>
      <c r="I68" s="47" t="s">
        <v>66</v>
      </c>
      <c r="J68" s="211">
        <f>IF(I68=C69,G69,IF(I68=C70,G70, ))</f>
        <v>0</v>
      </c>
      <c r="K68" s="211">
        <f>J68*F68</f>
        <v>0</v>
      </c>
      <c r="L68" s="212">
        <f>K68/(G69*F68)</f>
        <v>0</v>
      </c>
      <c r="M68" s="784"/>
      <c r="N68" s="779"/>
    </row>
    <row r="69" spans="1:111" s="191" customFormat="1" ht="18.649999999999999" hidden="1" customHeight="1" x14ac:dyDescent="0.45">
      <c r="A69" s="757"/>
      <c r="B69" s="242"/>
      <c r="C69" s="199" t="s">
        <v>65</v>
      </c>
      <c r="F69" s="700"/>
      <c r="G69" s="700">
        <v>5</v>
      </c>
      <c r="H69" s="200"/>
      <c r="I69" s="200"/>
      <c r="J69" s="200"/>
      <c r="K69" s="200"/>
      <c r="L69" s="213"/>
      <c r="M69" s="784"/>
      <c r="N69" s="779"/>
    </row>
    <row r="70" spans="1:111" s="191" customFormat="1" ht="18.649999999999999" hidden="1" customHeight="1" x14ac:dyDescent="0.45">
      <c r="A70" s="757"/>
      <c r="B70" s="242"/>
      <c r="C70" s="199" t="s">
        <v>66</v>
      </c>
      <c r="F70" s="700"/>
      <c r="G70" s="700">
        <v>0</v>
      </c>
      <c r="H70" s="200"/>
      <c r="I70" s="200"/>
      <c r="J70" s="200"/>
      <c r="K70" s="200"/>
      <c r="L70" s="213"/>
      <c r="M70" s="784"/>
      <c r="N70" s="779"/>
    </row>
    <row r="71" spans="1:111" s="191" customFormat="1" x14ac:dyDescent="0.45">
      <c r="A71" s="757"/>
      <c r="B71" s="242"/>
      <c r="C71" s="199"/>
      <c r="F71" s="700"/>
      <c r="G71" s="700"/>
      <c r="H71" s="200"/>
      <c r="I71" s="200"/>
      <c r="J71" s="200"/>
      <c r="K71" s="200"/>
      <c r="L71" s="213"/>
      <c r="M71" s="784"/>
      <c r="N71" s="779"/>
    </row>
    <row r="72" spans="1:111" s="191" customFormat="1" ht="38.5" customHeight="1" x14ac:dyDescent="0.45">
      <c r="A72" s="757"/>
      <c r="B72" s="770" t="s">
        <v>69</v>
      </c>
      <c r="C72" s="771"/>
      <c r="D72" s="771"/>
      <c r="E72" s="771"/>
      <c r="F72" s="721">
        <v>3</v>
      </c>
      <c r="G72" s="704">
        <v>5</v>
      </c>
      <c r="H72" s="244" t="s">
        <v>20</v>
      </c>
      <c r="I72" s="47" t="s">
        <v>71</v>
      </c>
      <c r="J72" s="211">
        <f>IF(I72=C73,G73,IF(I72=C74,G74,IF(I72=C75,G75,IF(I72=C76,G76,IF(I72=C77,G77,)))))</f>
        <v>0</v>
      </c>
      <c r="K72" s="211">
        <f>J72*F72</f>
        <v>0</v>
      </c>
      <c r="L72" s="212">
        <f>K72/(G77*F72)</f>
        <v>0</v>
      </c>
      <c r="M72" s="784"/>
      <c r="N72" s="779"/>
      <c r="P72" s="775"/>
      <c r="Q72" s="775"/>
      <c r="R72" s="775"/>
      <c r="S72" s="775"/>
    </row>
    <row r="73" spans="1:111" s="191" customFormat="1" ht="18.5" hidden="1" customHeight="1" x14ac:dyDescent="0.45">
      <c r="A73" s="757"/>
      <c r="B73" s="198"/>
      <c r="C73" s="191" t="s">
        <v>71</v>
      </c>
      <c r="F73" s="700"/>
      <c r="G73" s="700">
        <v>0</v>
      </c>
      <c r="H73" s="200"/>
      <c r="I73" s="200"/>
      <c r="J73" s="200"/>
      <c r="K73" s="200"/>
      <c r="L73" s="213"/>
      <c r="M73" s="784"/>
      <c r="N73" s="779"/>
      <c r="P73" s="232"/>
      <c r="Q73" s="232"/>
      <c r="R73" s="232"/>
      <c r="S73" s="232"/>
    </row>
    <row r="74" spans="1:111" s="191" customFormat="1" ht="18.649999999999999" hidden="1" customHeight="1" x14ac:dyDescent="0.45">
      <c r="A74" s="757"/>
      <c r="B74" s="198"/>
      <c r="C74" s="191" t="s">
        <v>72</v>
      </c>
      <c r="F74" s="700"/>
      <c r="G74" s="700">
        <v>2</v>
      </c>
      <c r="H74" s="200"/>
      <c r="I74" s="200"/>
      <c r="J74" s="200"/>
      <c r="K74" s="200"/>
      <c r="L74" s="213"/>
      <c r="M74" s="784"/>
      <c r="N74" s="779"/>
      <c r="P74" s="232"/>
      <c r="Q74" s="232"/>
      <c r="R74" s="232"/>
      <c r="S74" s="232"/>
    </row>
    <row r="75" spans="1:111" s="191" customFormat="1" ht="18.649999999999999" hidden="1" customHeight="1" x14ac:dyDescent="0.45">
      <c r="A75" s="757"/>
      <c r="B75" s="198"/>
      <c r="C75" s="191" t="s">
        <v>492</v>
      </c>
      <c r="F75" s="700"/>
      <c r="G75" s="700">
        <v>3</v>
      </c>
      <c r="H75" s="200"/>
      <c r="I75" s="200"/>
      <c r="J75" s="200"/>
      <c r="K75" s="200"/>
      <c r="L75" s="213"/>
      <c r="M75" s="784"/>
      <c r="N75" s="779"/>
      <c r="P75" s="232"/>
      <c r="Q75" s="232"/>
      <c r="R75" s="232"/>
      <c r="S75" s="232"/>
    </row>
    <row r="76" spans="1:111" s="191" customFormat="1" ht="18" hidden="1" customHeight="1" x14ac:dyDescent="0.45">
      <c r="A76" s="757"/>
      <c r="B76" s="198"/>
      <c r="C76" s="191" t="s">
        <v>73</v>
      </c>
      <c r="F76" s="700"/>
      <c r="G76" s="700">
        <v>4</v>
      </c>
      <c r="H76" s="200"/>
      <c r="I76" s="200"/>
      <c r="J76" s="200"/>
      <c r="K76" s="200"/>
      <c r="L76" s="213"/>
      <c r="M76" s="784"/>
      <c r="N76" s="779"/>
    </row>
    <row r="77" spans="1:111" s="191" customFormat="1" hidden="1" x14ac:dyDescent="0.45">
      <c r="A77" s="757"/>
      <c r="B77" s="198"/>
      <c r="C77" s="191" t="s">
        <v>70</v>
      </c>
      <c r="F77" s="700"/>
      <c r="G77" s="700">
        <v>5</v>
      </c>
      <c r="H77" s="200"/>
      <c r="I77" s="200"/>
      <c r="J77" s="200"/>
      <c r="K77" s="200"/>
      <c r="L77" s="213"/>
      <c r="M77" s="784"/>
      <c r="N77" s="779"/>
    </row>
    <row r="78" spans="1:111" s="191" customFormat="1" x14ac:dyDescent="0.45">
      <c r="A78" s="757"/>
      <c r="B78" s="198"/>
      <c r="F78" s="700"/>
      <c r="G78" s="703"/>
      <c r="I78" s="200"/>
      <c r="J78" s="200"/>
      <c r="K78" s="200"/>
      <c r="L78" s="213"/>
      <c r="M78" s="784"/>
      <c r="N78" s="779"/>
    </row>
    <row r="79" spans="1:111" s="191" customFormat="1" ht="37" x14ac:dyDescent="0.45">
      <c r="A79" s="757"/>
      <c r="B79" s="770" t="s">
        <v>74</v>
      </c>
      <c r="C79" s="771"/>
      <c r="D79" s="771"/>
      <c r="E79" s="771"/>
      <c r="F79" s="721">
        <v>4</v>
      </c>
      <c r="G79" s="704">
        <v>5</v>
      </c>
      <c r="H79" s="244" t="s">
        <v>20</v>
      </c>
      <c r="I79" s="47" t="s">
        <v>76</v>
      </c>
      <c r="J79" s="211">
        <f>IF(I79=C80,G80,IF(I79=C81,G81,IF(I79=C82,G82,)))</f>
        <v>0</v>
      </c>
      <c r="K79" s="211">
        <f>J79*F79</f>
        <v>0</v>
      </c>
      <c r="L79" s="212">
        <f>K79/(G82*F79)</f>
        <v>0</v>
      </c>
      <c r="M79" s="784"/>
      <c r="N79" s="779"/>
    </row>
    <row r="80" spans="1:111" s="191" customFormat="1" ht="55.5" hidden="1" customHeight="1" x14ac:dyDescent="0.45">
      <c r="A80" s="757"/>
      <c r="B80" s="198"/>
      <c r="C80" s="199" t="s">
        <v>76</v>
      </c>
      <c r="F80" s="200"/>
      <c r="G80" s="200">
        <v>0</v>
      </c>
      <c r="H80" s="200"/>
      <c r="I80" s="200"/>
      <c r="J80" s="200"/>
      <c r="K80" s="200"/>
      <c r="L80" s="213"/>
      <c r="M80" s="784"/>
      <c r="N80" s="779"/>
    </row>
    <row r="81" spans="1:63" s="191" customFormat="1" ht="55.5" hidden="1" customHeight="1" x14ac:dyDescent="0.45">
      <c r="A81" s="757"/>
      <c r="B81" s="198"/>
      <c r="C81" s="199" t="s">
        <v>77</v>
      </c>
      <c r="F81" s="200"/>
      <c r="G81" s="200">
        <v>2.5</v>
      </c>
      <c r="H81" s="200"/>
      <c r="I81" s="200"/>
      <c r="J81" s="200"/>
      <c r="K81" s="200"/>
      <c r="L81" s="213"/>
      <c r="M81" s="784"/>
      <c r="N81" s="779"/>
    </row>
    <row r="82" spans="1:63" s="191" customFormat="1" ht="55.5" hidden="1" customHeight="1" x14ac:dyDescent="0.45">
      <c r="A82" s="757"/>
      <c r="B82" s="198"/>
      <c r="C82" s="199" t="s">
        <v>75</v>
      </c>
      <c r="F82" s="200"/>
      <c r="G82" s="200">
        <v>5</v>
      </c>
      <c r="H82" s="200"/>
      <c r="I82" s="200"/>
      <c r="J82" s="200"/>
      <c r="K82" s="200"/>
      <c r="L82" s="213"/>
      <c r="M82" s="784"/>
      <c r="N82" s="779"/>
    </row>
    <row r="83" spans="1:63" s="191" customFormat="1" x14ac:dyDescent="0.45">
      <c r="A83" s="757"/>
      <c r="B83" s="198"/>
      <c r="C83" s="199"/>
      <c r="F83" s="200"/>
      <c r="G83" s="200"/>
      <c r="H83" s="200"/>
      <c r="I83" s="200"/>
      <c r="J83" s="200"/>
      <c r="K83" s="200"/>
      <c r="L83" s="213"/>
      <c r="M83" s="784"/>
      <c r="N83" s="779"/>
    </row>
    <row r="84" spans="1:63" s="191" customFormat="1" ht="39" customHeight="1" x14ac:dyDescent="0.45">
      <c r="A84" s="757"/>
      <c r="B84" s="756" t="s">
        <v>78</v>
      </c>
      <c r="C84" s="747"/>
      <c r="D84" s="747"/>
      <c r="E84" s="747"/>
      <c r="F84" s="723">
        <v>10</v>
      </c>
      <c r="G84" s="723">
        <v>5</v>
      </c>
      <c r="H84" s="747"/>
      <c r="I84" s="776"/>
      <c r="J84" s="225">
        <f>J85+J89</f>
        <v>0</v>
      </c>
      <c r="K84" s="225">
        <f>K85+K89</f>
        <v>0</v>
      </c>
      <c r="L84" s="226">
        <f>K84/((F85*G85)+(F89*G89))</f>
        <v>0</v>
      </c>
      <c r="M84" s="784"/>
      <c r="N84" s="779"/>
    </row>
    <row r="85" spans="1:63" s="191" customFormat="1" ht="46" customHeight="1" x14ac:dyDescent="0.45">
      <c r="A85" s="757"/>
      <c r="B85" s="777" t="s">
        <v>79</v>
      </c>
      <c r="C85" s="778"/>
      <c r="D85" s="778"/>
      <c r="E85" s="778"/>
      <c r="F85" s="721">
        <v>5</v>
      </c>
      <c r="G85" s="704">
        <v>5</v>
      </c>
      <c r="H85" s="708" t="s">
        <v>20</v>
      </c>
      <c r="I85" s="57" t="s">
        <v>80</v>
      </c>
      <c r="J85" s="245">
        <f>IF(I85=C86,G86,IF(I85=C87,G87,))</f>
        <v>0</v>
      </c>
      <c r="K85" s="211">
        <f>J85*F85</f>
        <v>0</v>
      </c>
      <c r="L85" s="246">
        <f>K85/(G87*F85)</f>
        <v>0</v>
      </c>
      <c r="M85" s="784"/>
      <c r="N85" s="779"/>
    </row>
    <row r="86" spans="1:63" s="191" customFormat="1" ht="80" hidden="1" customHeight="1" x14ac:dyDescent="0.45">
      <c r="A86" s="757"/>
      <c r="B86" s="250"/>
      <c r="C86" s="716" t="s">
        <v>80</v>
      </c>
      <c r="D86" s="717"/>
      <c r="E86" s="717"/>
      <c r="F86" s="700"/>
      <c r="G86" s="700">
        <v>0</v>
      </c>
      <c r="H86" s="248"/>
      <c r="I86" s="200"/>
      <c r="J86" s="249"/>
      <c r="K86" s="200"/>
      <c r="L86" s="213"/>
      <c r="M86" s="784"/>
      <c r="N86" s="779"/>
    </row>
    <row r="87" spans="1:63" s="191" customFormat="1" ht="76" hidden="1" customHeight="1" x14ac:dyDescent="0.45">
      <c r="A87" s="757"/>
      <c r="B87" s="250"/>
      <c r="C87" s="251" t="s">
        <v>81</v>
      </c>
      <c r="D87" s="218"/>
      <c r="E87" s="218"/>
      <c r="F87" s="700"/>
      <c r="G87" s="700">
        <v>5</v>
      </c>
      <c r="H87" s="219"/>
      <c r="I87" s="200"/>
      <c r="J87" s="200"/>
      <c r="K87" s="200"/>
      <c r="L87" s="213"/>
      <c r="M87" s="784"/>
      <c r="N87" s="779"/>
    </row>
    <row r="88" spans="1:63" s="191" customFormat="1" x14ac:dyDescent="0.45">
      <c r="A88" s="757"/>
      <c r="B88" s="198"/>
      <c r="C88" s="199"/>
      <c r="F88" s="700"/>
      <c r="G88" s="700"/>
      <c r="H88" s="200"/>
      <c r="I88" s="200"/>
      <c r="J88" s="200"/>
      <c r="K88" s="200"/>
      <c r="L88" s="213"/>
      <c r="M88" s="784"/>
      <c r="N88" s="779"/>
    </row>
    <row r="89" spans="1:63" s="191" customFormat="1" x14ac:dyDescent="0.45">
      <c r="A89" s="757"/>
      <c r="B89" s="777" t="s">
        <v>82</v>
      </c>
      <c r="C89" s="778"/>
      <c r="D89" s="778"/>
      <c r="E89" s="778"/>
      <c r="F89" s="721">
        <v>5</v>
      </c>
      <c r="G89" s="704">
        <v>5</v>
      </c>
      <c r="H89" s="244" t="s">
        <v>20</v>
      </c>
      <c r="I89" s="47" t="s">
        <v>83</v>
      </c>
      <c r="J89" s="211">
        <f>IF(I89=C90,G90,IF(I89=C91,G91,IF(I89=C92,G92,IF(I89=C93,G93,IF(I89=C94,G94,)))))</f>
        <v>0</v>
      </c>
      <c r="K89" s="227">
        <f>J89*F89</f>
        <v>0</v>
      </c>
      <c r="L89" s="212">
        <f>K89/(G91*F89)</f>
        <v>0</v>
      </c>
      <c r="M89" s="784"/>
      <c r="N89" s="779"/>
    </row>
    <row r="90" spans="1:63" s="191" customFormat="1" ht="37" hidden="1" x14ac:dyDescent="0.45">
      <c r="A90" s="757"/>
      <c r="B90" s="250"/>
      <c r="C90" s="251" t="s">
        <v>83</v>
      </c>
      <c r="D90" s="218"/>
      <c r="E90" s="218"/>
      <c r="F90" s="200"/>
      <c r="G90" s="247">
        <v>0</v>
      </c>
      <c r="H90" s="200"/>
      <c r="I90" s="210" t="s">
        <v>83</v>
      </c>
      <c r="J90" s="200"/>
      <c r="K90" s="200"/>
      <c r="L90" s="213"/>
      <c r="M90" s="784"/>
      <c r="N90" s="779"/>
    </row>
    <row r="91" spans="1:63" s="191" customFormat="1" ht="37" hidden="1" x14ac:dyDescent="0.45">
      <c r="A91" s="757"/>
      <c r="B91" s="250"/>
      <c r="C91" s="251" t="s">
        <v>84</v>
      </c>
      <c r="D91" s="218"/>
      <c r="E91" s="218"/>
      <c r="F91" s="200"/>
      <c r="G91" s="247">
        <v>5</v>
      </c>
      <c r="H91" s="200"/>
      <c r="I91" s="210" t="s">
        <v>83</v>
      </c>
      <c r="J91" s="200"/>
      <c r="K91" s="200"/>
      <c r="L91" s="213"/>
      <c r="M91" s="784"/>
      <c r="N91" s="779"/>
    </row>
    <row r="92" spans="1:63" s="191" customFormat="1" x14ac:dyDescent="0.45">
      <c r="A92" s="757"/>
      <c r="B92" s="198"/>
      <c r="C92" s="199"/>
      <c r="F92" s="200"/>
      <c r="G92" s="200"/>
      <c r="H92" s="200"/>
      <c r="I92" s="200"/>
      <c r="J92" s="200"/>
      <c r="K92" s="200"/>
      <c r="L92" s="213"/>
      <c r="M92" s="784"/>
      <c r="N92" s="779"/>
    </row>
    <row r="93" spans="1:63" s="253" customFormat="1" ht="43.5" customHeight="1" x14ac:dyDescent="0.45">
      <c r="A93" s="757"/>
      <c r="B93" s="756" t="s">
        <v>85</v>
      </c>
      <c r="C93" s="747"/>
      <c r="D93" s="747"/>
      <c r="E93" s="747"/>
      <c r="F93" s="727">
        <v>5</v>
      </c>
      <c r="G93" s="727">
        <v>5</v>
      </c>
      <c r="H93" s="728"/>
      <c r="I93" s="729"/>
      <c r="J93" s="225">
        <f>J94</f>
        <v>0</v>
      </c>
      <c r="K93" s="225">
        <f>K94</f>
        <v>0</v>
      </c>
      <c r="L93" s="226">
        <f>K93/(F93*G93)</f>
        <v>0</v>
      </c>
      <c r="M93" s="784"/>
      <c r="N93" s="779"/>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252"/>
    </row>
    <row r="94" spans="1:63" s="191" customFormat="1" ht="36.65" customHeight="1" x14ac:dyDescent="0.45">
      <c r="A94" s="757"/>
      <c r="B94" s="763" t="s">
        <v>86</v>
      </c>
      <c r="C94" s="764"/>
      <c r="D94" s="764"/>
      <c r="E94" s="764"/>
      <c r="F94" s="721">
        <v>5</v>
      </c>
      <c r="G94" s="704">
        <v>5</v>
      </c>
      <c r="H94" s="708" t="s">
        <v>20</v>
      </c>
      <c r="I94" s="57" t="s">
        <v>88</v>
      </c>
      <c r="J94" s="227">
        <f>IF(I94=C95,G95,IF(I94=C96,G96,IF(I94=#REF!,#REF!,)))</f>
        <v>0</v>
      </c>
      <c r="K94" s="254">
        <f>J94*F94</f>
        <v>0</v>
      </c>
      <c r="L94" s="212">
        <f>K94/(G95*F94)</f>
        <v>0</v>
      </c>
      <c r="M94" s="784"/>
      <c r="N94" s="779"/>
    </row>
    <row r="95" spans="1:63" s="191" customFormat="1" ht="18.5" hidden="1" customHeight="1" x14ac:dyDescent="0.45">
      <c r="A95" s="757"/>
      <c r="B95" s="198"/>
      <c r="C95" s="199" t="s">
        <v>87</v>
      </c>
      <c r="F95" s="703"/>
      <c r="G95" s="705">
        <v>5</v>
      </c>
      <c r="H95" s="200"/>
      <c r="I95" s="200"/>
      <c r="J95" s="200"/>
      <c r="K95" s="200"/>
      <c r="L95" s="213"/>
      <c r="M95" s="784"/>
      <c r="N95" s="779"/>
    </row>
    <row r="96" spans="1:63" s="191" customFormat="1" ht="18.649999999999999" hidden="1" customHeight="1" x14ac:dyDescent="0.45">
      <c r="A96" s="757"/>
      <c r="B96" s="198"/>
      <c r="C96" s="199" t="s">
        <v>88</v>
      </c>
      <c r="F96" s="700"/>
      <c r="G96" s="705">
        <v>0</v>
      </c>
      <c r="H96" s="200"/>
      <c r="I96" s="200"/>
      <c r="J96" s="200"/>
      <c r="K96" s="200"/>
      <c r="L96" s="213"/>
      <c r="M96" s="784"/>
      <c r="N96" s="779"/>
    </row>
    <row r="97" spans="1:14" s="191" customFormat="1" x14ac:dyDescent="0.45">
      <c r="A97" s="757"/>
      <c r="B97" s="198"/>
      <c r="C97" s="199"/>
      <c r="F97" s="700"/>
      <c r="G97" s="700"/>
      <c r="H97" s="200"/>
      <c r="I97" s="200"/>
      <c r="J97" s="200"/>
      <c r="K97" s="200"/>
      <c r="L97" s="213"/>
      <c r="M97" s="784"/>
      <c r="N97" s="779"/>
    </row>
    <row r="98" spans="1:14" s="191" customFormat="1" x14ac:dyDescent="0.45">
      <c r="A98" s="757"/>
      <c r="B98" s="746" t="s">
        <v>89</v>
      </c>
      <c r="C98" s="747"/>
      <c r="D98" s="747"/>
      <c r="E98" s="747"/>
      <c r="F98" s="256">
        <f>SUM(F5+F20+F35+F49)</f>
        <v>100</v>
      </c>
      <c r="G98" s="257"/>
      <c r="H98" s="207"/>
      <c r="I98" s="207"/>
      <c r="J98" s="207"/>
      <c r="K98" s="207">
        <f>SUM(K5,K20,K35,K49,K84,K93)</f>
        <v>0</v>
      </c>
      <c r="L98" s="258">
        <f>K98/575</f>
        <v>0</v>
      </c>
      <c r="M98" s="784"/>
      <c r="N98" s="779"/>
    </row>
    <row r="99" spans="1:14" s="262" customFormat="1" x14ac:dyDescent="0.45">
      <c r="A99" s="757"/>
      <c r="B99" s="259" t="s">
        <v>90</v>
      </c>
      <c r="C99" s="260"/>
      <c r="D99" s="260"/>
      <c r="E99" s="260"/>
      <c r="F99" s="261">
        <f>SUM(F5+F20+F35+F49+F84+F93)</f>
        <v>115</v>
      </c>
      <c r="G99" s="765"/>
      <c r="H99" s="766"/>
      <c r="I99" s="766"/>
      <c r="J99" s="766"/>
      <c r="K99" s="766"/>
      <c r="L99" s="767"/>
      <c r="M99" s="784"/>
      <c r="N99" s="779"/>
    </row>
    <row r="100" spans="1:14" s="191" customFormat="1" x14ac:dyDescent="0.45">
      <c r="A100" s="757"/>
      <c r="B100" s="748"/>
      <c r="C100" s="748"/>
      <c r="D100" s="748"/>
      <c r="E100" s="748"/>
      <c r="F100" s="748"/>
      <c r="G100" s="748"/>
      <c r="H100" s="748"/>
      <c r="I100" s="748"/>
      <c r="J100" s="748"/>
      <c r="K100" s="748"/>
      <c r="L100" s="748"/>
      <c r="M100" s="785"/>
      <c r="N100" s="779"/>
    </row>
    <row r="101" spans="1:14" x14ac:dyDescent="0.45">
      <c r="A101" s="757"/>
      <c r="N101" s="779"/>
    </row>
    <row r="102" spans="1:14" ht="18.649999999999999" customHeight="1" x14ac:dyDescent="0.45">
      <c r="A102" s="757"/>
      <c r="B102" s="759" t="s">
        <v>91</v>
      </c>
      <c r="C102" s="760"/>
      <c r="D102" s="760"/>
      <c r="E102" s="760"/>
      <c r="F102" s="760"/>
      <c r="G102" s="761"/>
      <c r="H102" s="263"/>
      <c r="I102" s="263"/>
      <c r="J102" s="263"/>
      <c r="K102" s="263"/>
      <c r="L102" s="264"/>
      <c r="N102" s="779"/>
    </row>
    <row r="103" spans="1:14" x14ac:dyDescent="0.45">
      <c r="A103" s="757"/>
      <c r="B103" s="265"/>
      <c r="C103" s="266"/>
      <c r="D103" s="266"/>
      <c r="E103" s="266"/>
      <c r="F103" s="267" t="s">
        <v>92</v>
      </c>
      <c r="G103" s="268" t="s">
        <v>93</v>
      </c>
      <c r="H103" s="266"/>
      <c r="I103" s="266"/>
      <c r="J103" s="266"/>
      <c r="K103" s="266"/>
      <c r="L103" s="266"/>
      <c r="N103" s="779"/>
    </row>
    <row r="104" spans="1:14" ht="81" customHeight="1" x14ac:dyDescent="0.45">
      <c r="A104" s="757"/>
      <c r="B104" s="269" t="s">
        <v>94</v>
      </c>
      <c r="C104" s="289"/>
      <c r="D104" s="270" t="s">
        <v>20</v>
      </c>
      <c r="E104" s="271" t="s">
        <v>96</v>
      </c>
      <c r="F104" s="272" t="str">
        <f>IF(C104='Matrice de financement'!B4,'Matrice de financement'!C4,IF('Grille de notation'!C104='Matrice de financement'!B5,'Matrice de financement'!C5,IF('Grille de notation'!C104='Matrice de financement'!B6,'Matrice de financement'!C6,"")))</f>
        <v/>
      </c>
      <c r="G104" s="273" t="str">
        <f>IF(C104='Matrice de financement'!B4,'Matrice de financement'!D4,IF('Grille de notation'!C104='Matrice de financement'!B5,'Matrice de financement'!D5,IF('Grille de notation'!C104='Matrice de financement'!B6,'Matrice de financement'!D6,"")))</f>
        <v/>
      </c>
      <c r="H104" s="274"/>
      <c r="I104" s="774" t="str">
        <f>IF(C104="Organismes privés (à but lucratif)","Ce type de proposant n’est pas admissible au sous-volet pour la création rapide de logements (une certaine souplesse pourrait être offerte si la demande est soumise au titre du montant réservé pour les organismes dirigés par des personnes noires).","")</f>
        <v/>
      </c>
      <c r="J104" s="774"/>
      <c r="K104" s="774"/>
      <c r="L104" s="774"/>
      <c r="M104" s="231"/>
      <c r="N104" s="779"/>
    </row>
    <row r="105" spans="1:14" x14ac:dyDescent="0.45">
      <c r="A105" s="757"/>
      <c r="B105" s="762" t="s">
        <v>97</v>
      </c>
      <c r="C105" s="762"/>
      <c r="D105" s="762"/>
      <c r="E105" s="762"/>
      <c r="F105" s="762"/>
      <c r="G105" s="762"/>
      <c r="H105" s="274"/>
      <c r="L105" s="275"/>
      <c r="M105" s="231"/>
      <c r="N105" s="779"/>
    </row>
    <row r="106" spans="1:14" ht="15.75" hidden="1" customHeight="1" x14ac:dyDescent="0.45">
      <c r="A106" s="757"/>
      <c r="B106" s="276"/>
      <c r="C106" s="276"/>
      <c r="D106" s="276"/>
      <c r="E106" s="276"/>
      <c r="F106" s="276"/>
      <c r="G106" s="276"/>
      <c r="H106" s="276"/>
      <c r="L106" s="275"/>
      <c r="M106" s="276"/>
      <c r="N106" s="779"/>
    </row>
    <row r="107" spans="1:14" ht="15.75" hidden="1" customHeight="1" x14ac:dyDescent="0.45">
      <c r="A107" s="757"/>
      <c r="B107" s="275"/>
      <c r="C107" s="275"/>
      <c r="D107" s="275"/>
      <c r="E107" s="275"/>
      <c r="F107" s="275"/>
      <c r="G107" s="275"/>
      <c r="H107" s="275"/>
      <c r="L107" s="275"/>
      <c r="M107" s="275"/>
      <c r="N107" s="779"/>
    </row>
    <row r="108" spans="1:14" ht="15.75" hidden="1" customHeight="1" x14ac:dyDescent="0.45">
      <c r="A108" s="757"/>
      <c r="B108" s="275"/>
      <c r="C108" s="275"/>
      <c r="D108" s="275"/>
      <c r="E108" s="275"/>
      <c r="F108" s="275"/>
      <c r="G108" s="275"/>
      <c r="H108" s="275"/>
      <c r="L108" s="275"/>
      <c r="M108" s="275"/>
      <c r="N108" s="779"/>
    </row>
    <row r="109" spans="1:14" ht="15.75" hidden="1" customHeight="1" x14ac:dyDescent="0.45">
      <c r="A109" s="757"/>
      <c r="B109" s="275"/>
      <c r="C109" s="275"/>
      <c r="D109" s="275"/>
      <c r="E109" s="275"/>
      <c r="F109" s="275"/>
      <c r="G109" s="275"/>
      <c r="H109" s="275"/>
      <c r="L109" s="275"/>
      <c r="M109" s="275"/>
      <c r="N109" s="779"/>
    </row>
    <row r="110" spans="1:14" ht="15.75" hidden="1" customHeight="1" x14ac:dyDescent="0.45">
      <c r="A110" s="757"/>
      <c r="B110" s="275"/>
      <c r="C110" s="275"/>
      <c r="D110" s="275"/>
      <c r="E110" s="275"/>
      <c r="F110" s="275"/>
      <c r="G110" s="275"/>
      <c r="H110" s="275"/>
      <c r="L110" s="275"/>
      <c r="M110" s="275"/>
      <c r="N110" s="779"/>
    </row>
    <row r="111" spans="1:14" ht="15.75" hidden="1" customHeight="1" x14ac:dyDescent="0.45">
      <c r="A111" s="757"/>
      <c r="B111" s="277"/>
      <c r="C111" s="277"/>
      <c r="D111" s="255"/>
      <c r="E111" s="277"/>
      <c r="F111" s="277"/>
      <c r="G111" s="220"/>
      <c r="H111" s="220"/>
      <c r="L111" s="278"/>
      <c r="M111" s="231"/>
      <c r="N111" s="779"/>
    </row>
    <row r="112" spans="1:14" x14ac:dyDescent="0.45">
      <c r="A112" s="758"/>
      <c r="B112" s="279"/>
      <c r="C112" s="279"/>
      <c r="D112" s="279"/>
      <c r="E112" s="279"/>
      <c r="F112" s="279"/>
      <c r="G112" s="279"/>
      <c r="H112" s="279"/>
      <c r="I112" s="279"/>
      <c r="J112" s="279"/>
      <c r="K112" s="279"/>
      <c r="L112" s="280"/>
      <c r="M112" s="281"/>
      <c r="N112" s="780"/>
    </row>
    <row r="113" spans="1:17" ht="15" customHeight="1" x14ac:dyDescent="0.45">
      <c r="N113" s="232"/>
    </row>
    <row r="114" spans="1:17" x14ac:dyDescent="0.45">
      <c r="B114" s="282" t="s">
        <v>98</v>
      </c>
      <c r="N114" s="232"/>
    </row>
    <row r="115" spans="1:17" s="283" customFormat="1" x14ac:dyDescent="0.45">
      <c r="A115" s="232"/>
      <c r="B115" s="743" t="s">
        <v>99</v>
      </c>
      <c r="C115" s="744"/>
      <c r="D115" s="744"/>
      <c r="E115" s="744"/>
      <c r="F115" s="744"/>
      <c r="G115" s="744"/>
      <c r="H115" s="744"/>
      <c r="I115" s="744"/>
      <c r="J115" s="744"/>
      <c r="K115" s="744"/>
      <c r="L115" s="745"/>
      <c r="M115" s="232"/>
      <c r="Q115" s="284"/>
    </row>
    <row r="116" spans="1:17" s="283" customFormat="1" x14ac:dyDescent="0.45">
      <c r="B116" s="751" t="s">
        <v>100</v>
      </c>
      <c r="C116" s="752"/>
      <c r="D116" s="752"/>
      <c r="E116" s="752"/>
      <c r="F116" s="752"/>
      <c r="G116" s="752"/>
      <c r="H116" s="752"/>
      <c r="I116" s="752"/>
      <c r="J116" s="752"/>
      <c r="K116" s="752"/>
      <c r="L116" s="753"/>
      <c r="M116" s="232"/>
      <c r="Q116" s="284"/>
    </row>
    <row r="117" spans="1:17" s="283" customFormat="1" ht="33.5" customHeight="1" x14ac:dyDescent="0.45">
      <c r="B117" s="749" t="s">
        <v>101</v>
      </c>
      <c r="C117" s="750"/>
      <c r="D117" s="750"/>
      <c r="E117" s="750"/>
      <c r="F117" s="750"/>
      <c r="G117" s="750"/>
      <c r="H117" s="750"/>
      <c r="I117" s="750"/>
      <c r="J117" s="750"/>
      <c r="K117" s="750"/>
      <c r="L117" s="750"/>
      <c r="M117" s="232"/>
      <c r="N117" s="285"/>
      <c r="O117" s="286"/>
      <c r="Q117" s="284"/>
    </row>
    <row r="118" spans="1:17" s="283" customFormat="1" x14ac:dyDescent="0.45">
      <c r="B118" s="754" t="s">
        <v>102</v>
      </c>
      <c r="C118" s="755"/>
      <c r="D118" s="755"/>
      <c r="E118" s="755"/>
      <c r="F118" s="755"/>
      <c r="G118" s="755"/>
      <c r="H118" s="755"/>
      <c r="I118" s="755"/>
      <c r="J118" s="755"/>
      <c r="K118" s="755"/>
      <c r="L118" s="755"/>
      <c r="M118" s="232"/>
      <c r="N118" s="285"/>
      <c r="O118" s="286"/>
      <c r="Q118" s="284"/>
    </row>
    <row r="119" spans="1:17" s="283" customFormat="1" ht="35" customHeight="1" x14ac:dyDescent="0.45">
      <c r="B119" s="749" t="s">
        <v>103</v>
      </c>
      <c r="C119" s="750"/>
      <c r="D119" s="750"/>
      <c r="E119" s="750"/>
      <c r="F119" s="750"/>
      <c r="G119" s="750"/>
      <c r="H119" s="750"/>
      <c r="I119" s="750"/>
      <c r="J119" s="750"/>
      <c r="K119" s="750"/>
      <c r="L119" s="750"/>
      <c r="M119" s="232"/>
      <c r="N119" s="285"/>
      <c r="O119" s="286"/>
      <c r="Q119" s="284"/>
    </row>
    <row r="120" spans="1:17" s="283" customFormat="1" x14ac:dyDescent="0.45">
      <c r="B120" s="754" t="s">
        <v>468</v>
      </c>
      <c r="C120" s="755"/>
      <c r="D120" s="755"/>
      <c r="E120" s="755"/>
      <c r="F120" s="755"/>
      <c r="G120" s="755"/>
      <c r="H120" s="755"/>
      <c r="I120" s="755"/>
      <c r="J120" s="755"/>
      <c r="K120" s="755"/>
      <c r="L120" s="755"/>
      <c r="M120" s="232"/>
      <c r="N120" s="285"/>
      <c r="O120" s="286"/>
      <c r="Q120" s="284"/>
    </row>
    <row r="121" spans="1:17" s="283" customFormat="1" x14ac:dyDescent="0.45">
      <c r="B121" s="741"/>
      <c r="C121" s="742"/>
      <c r="D121" s="742"/>
      <c r="E121" s="742"/>
      <c r="F121" s="742"/>
      <c r="G121" s="742"/>
      <c r="H121" s="742"/>
      <c r="I121" s="742"/>
      <c r="J121" s="742"/>
      <c r="K121" s="742"/>
      <c r="L121" s="742"/>
      <c r="M121" s="232"/>
      <c r="N121" s="285"/>
      <c r="O121" s="286"/>
      <c r="Q121" s="284"/>
    </row>
    <row r="122" spans="1:17" x14ac:dyDescent="0.45">
      <c r="N122" s="232"/>
    </row>
    <row r="123" spans="1:17" x14ac:dyDescent="0.45">
      <c r="N123" s="232"/>
    </row>
    <row r="124" spans="1:17" x14ac:dyDescent="0.45">
      <c r="N124" s="232"/>
    </row>
    <row r="125" spans="1:17" x14ac:dyDescent="0.45">
      <c r="N125" s="232"/>
    </row>
    <row r="126" spans="1:17" x14ac:dyDescent="0.45">
      <c r="N126" s="232"/>
    </row>
    <row r="127" spans="1:17" x14ac:dyDescent="0.45">
      <c r="N127" s="232"/>
    </row>
    <row r="128" spans="1:17" hidden="1" x14ac:dyDescent="0.45">
      <c r="B128" s="232" t="s">
        <v>432</v>
      </c>
      <c r="N128" s="232"/>
    </row>
    <row r="129" spans="2:14" x14ac:dyDescent="0.45">
      <c r="B129" s="287"/>
      <c r="N129" s="232"/>
    </row>
    <row r="130" spans="2:14" x14ac:dyDescent="0.45">
      <c r="N130" s="232"/>
    </row>
    <row r="131" spans="2:14" x14ac:dyDescent="0.45">
      <c r="N131" s="232"/>
    </row>
    <row r="132" spans="2:14" x14ac:dyDescent="0.45">
      <c r="N132" s="232"/>
    </row>
    <row r="133" spans="2:14" x14ac:dyDescent="0.45">
      <c r="N133" s="232"/>
    </row>
    <row r="134" spans="2:14" x14ac:dyDescent="0.45">
      <c r="N134" s="232"/>
    </row>
    <row r="135" spans="2:14" x14ac:dyDescent="0.45">
      <c r="N135" s="232"/>
    </row>
    <row r="136" spans="2:14" x14ac:dyDescent="0.45">
      <c r="N136" s="232"/>
    </row>
    <row r="137" spans="2:14" x14ac:dyDescent="0.45">
      <c r="N137" s="232"/>
    </row>
    <row r="138" spans="2:14" x14ac:dyDescent="0.45">
      <c r="N138" s="232"/>
    </row>
    <row r="139" spans="2:14" x14ac:dyDescent="0.45">
      <c r="N139" s="232"/>
    </row>
    <row r="140" spans="2:14" x14ac:dyDescent="0.45">
      <c r="N140" s="232"/>
    </row>
    <row r="141" spans="2:14" x14ac:dyDescent="0.45">
      <c r="N141" s="232"/>
    </row>
    <row r="142" spans="2:14" x14ac:dyDescent="0.45">
      <c r="N142" s="232"/>
    </row>
    <row r="143" spans="2:14" x14ac:dyDescent="0.45">
      <c r="N143" s="232"/>
    </row>
    <row r="144" spans="2:14" x14ac:dyDescent="0.45">
      <c r="N144" s="232"/>
    </row>
    <row r="145" spans="14:14" x14ac:dyDescent="0.45">
      <c r="N145" s="232"/>
    </row>
    <row r="146" spans="14:14" x14ac:dyDescent="0.45">
      <c r="N146" s="232"/>
    </row>
    <row r="147" spans="14:14" x14ac:dyDescent="0.45">
      <c r="N147" s="232"/>
    </row>
    <row r="148" spans="14:14" x14ac:dyDescent="0.45">
      <c r="N148" s="232"/>
    </row>
    <row r="149" spans="14:14" x14ac:dyDescent="0.45">
      <c r="N149" s="232"/>
    </row>
    <row r="150" spans="14:14" x14ac:dyDescent="0.45">
      <c r="N150" s="232"/>
    </row>
    <row r="151" spans="14:14" x14ac:dyDescent="0.45">
      <c r="N151" s="232"/>
    </row>
    <row r="152" spans="14:14" x14ac:dyDescent="0.45">
      <c r="N152" s="232"/>
    </row>
    <row r="153" spans="14:14" x14ac:dyDescent="0.45">
      <c r="N153" s="232"/>
    </row>
    <row r="154" spans="14:14" x14ac:dyDescent="0.45">
      <c r="N154" s="232"/>
    </row>
    <row r="155" spans="14:14" x14ac:dyDescent="0.45">
      <c r="N155" s="232"/>
    </row>
    <row r="156" spans="14:14" x14ac:dyDescent="0.45">
      <c r="N156" s="232"/>
    </row>
    <row r="157" spans="14:14" x14ac:dyDescent="0.45">
      <c r="N157" s="232"/>
    </row>
    <row r="158" spans="14:14" x14ac:dyDescent="0.45">
      <c r="N158" s="232"/>
    </row>
    <row r="159" spans="14:14" x14ac:dyDescent="0.45">
      <c r="N159" s="232"/>
    </row>
    <row r="160" spans="14:14" x14ac:dyDescent="0.45">
      <c r="N160" s="232"/>
    </row>
  </sheetData>
  <sheetProtection algorithmName="SHA-512" hashValue="Q5tWNpJ/c08tN03jY7yxK5FfZerPsZgO0S99YcYQOvQdRwRvkS1lHqXd3KO2/z2r2/oOz0FiV6muh32ZZltJ6A==" saltValue="YjiDhtpyketeoDbkYTfiLg==" spinCount="100000" sheet="1" objects="1" scenarios="1" selectLockedCells="1"/>
  <mergeCells count="40">
    <mergeCell ref="P72:S72"/>
    <mergeCell ref="B84:E84"/>
    <mergeCell ref="H84:I84"/>
    <mergeCell ref="B85:E85"/>
    <mergeCell ref="B89:E89"/>
    <mergeCell ref="N2:N112"/>
    <mergeCell ref="A2:M2"/>
    <mergeCell ref="M3:M100"/>
    <mergeCell ref="B6:E6"/>
    <mergeCell ref="B13:E13"/>
    <mergeCell ref="B20:E20"/>
    <mergeCell ref="B21:E21"/>
    <mergeCell ref="B28:E28"/>
    <mergeCell ref="B29:E29"/>
    <mergeCell ref="B35:E35"/>
    <mergeCell ref="H35:I35"/>
    <mergeCell ref="B93:E93"/>
    <mergeCell ref="A9:A112"/>
    <mergeCell ref="B102:G102"/>
    <mergeCell ref="B105:G105"/>
    <mergeCell ref="B94:E94"/>
    <mergeCell ref="G99:L99"/>
    <mergeCell ref="B42:E42"/>
    <mergeCell ref="B51:E51"/>
    <mergeCell ref="B79:E79"/>
    <mergeCell ref="B36:E36"/>
    <mergeCell ref="B60:E60"/>
    <mergeCell ref="B64:E64"/>
    <mergeCell ref="B68:E68"/>
    <mergeCell ref="B72:E72"/>
    <mergeCell ref="I104:L104"/>
    <mergeCell ref="B121:L121"/>
    <mergeCell ref="B115:L115"/>
    <mergeCell ref="B98:E98"/>
    <mergeCell ref="B100:L100"/>
    <mergeCell ref="B119:L119"/>
    <mergeCell ref="B116:L116"/>
    <mergeCell ref="B117:L117"/>
    <mergeCell ref="B118:L118"/>
    <mergeCell ref="B120:L120"/>
  </mergeCells>
  <conditionalFormatting sqref="I104">
    <cfRule type="containsText" dxfId="29" priority="1" operator="containsText" text="Ce type de proposant n’est pas admissible au sous-volet pour la création rapide de logements (une certaine souplesse pourrait être offerte si la demande est soumise au titre du montant réservé pour les organismes dirigés par des personnes noires).">
      <formula>NOT(ISERROR(SEARCH("Ce type de proposant n’est pas admissible au sous-volet pour la création rapide de logements (une certaine souplesse pourrait être offerte si la demande est soumise au titre du montant réservé pour les organismes dirigés par des personnes noires).",I104)))</formula>
    </cfRule>
  </conditionalFormatting>
  <dataValidations count="14">
    <dataValidation type="list" allowBlank="1" sqref="E104" xr:uid="{7BF39748-79E8-41ED-A07B-B42835810C36}">
      <formula1>#REF!</formula1>
    </dataValidation>
    <dataValidation type="list" allowBlank="1" showInputMessage="1" showErrorMessage="1" sqref="I89:I91" xr:uid="{F94C04EF-AF49-4097-B6DF-62A83B2CD1E5}">
      <formula1>$C$90:$C$91</formula1>
    </dataValidation>
    <dataValidation type="list" allowBlank="1" showInputMessage="1" showErrorMessage="1" sqref="I85" xr:uid="{880734D1-E5B2-4AD0-ADC2-039333A15898}">
      <formula1>$C$86:$C$87</formula1>
    </dataValidation>
    <dataValidation type="list" allowBlank="1" showInputMessage="1" showErrorMessage="1" sqref="I42" xr:uid="{715E9EB3-997F-44E3-9FB8-AF6351502051}">
      <formula1>$C$43:$C$47</formula1>
    </dataValidation>
    <dataValidation type="list" allowBlank="1" showInputMessage="1" showErrorMessage="1" sqref="I36" xr:uid="{BC8BF9E0-316F-4194-BCBE-420D6A4AC428}">
      <formula1>$C$37:$C$40</formula1>
    </dataValidation>
    <dataValidation type="list" allowBlank="1" showInputMessage="1" showErrorMessage="1" sqref="I21" xr:uid="{22AB8BDC-57DC-41B9-BCFD-293C2FFEF5D2}">
      <formula1>$C$22:$C$25</formula1>
    </dataValidation>
    <dataValidation type="list" allowBlank="1" showInputMessage="1" showErrorMessage="1" sqref="I28:I29" xr:uid="{D955636A-9674-470A-8BF0-E42B90AA115D}">
      <formula1>$C$30:$C$33</formula1>
    </dataValidation>
    <dataValidation type="list" allowBlank="1" showInputMessage="1" showErrorMessage="1" sqref="I72" xr:uid="{24B8B100-6117-4609-A07C-A2A7D5E594F1}">
      <formula1>C$73:C$77</formula1>
    </dataValidation>
    <dataValidation type="list" allowBlank="1" showInputMessage="1" showErrorMessage="1" sqref="I13" xr:uid="{881C297E-85B2-40CA-A8A8-2CB09CE32A8A}">
      <formula1>$C$14:$C$18</formula1>
    </dataValidation>
    <dataValidation type="list" allowBlank="1" showInputMessage="1" showErrorMessage="1" sqref="I51" xr:uid="{E7DDC9C9-A361-4F4E-B192-C4B19FC19738}">
      <formula1>$C$52:$C$57</formula1>
    </dataValidation>
    <dataValidation type="list" allowBlank="1" showInputMessage="1" showErrorMessage="1" sqref="I60 I68 I64" xr:uid="{5069D834-5254-40E1-848F-62664BC31EDD}">
      <formula1>$C$61:$C$62</formula1>
    </dataValidation>
    <dataValidation type="list" allowBlank="1" showInputMessage="1" showErrorMessage="1" sqref="I79" xr:uid="{C822FB3D-1111-4358-841A-C9839CFFB802}">
      <formula1>$C$80:$C$82</formula1>
    </dataValidation>
    <dataValidation type="list" allowBlank="1" showInputMessage="1" showErrorMessage="1" sqref="I6" xr:uid="{B265B5B0-C4C2-427B-89A2-1995E6B1CB13}">
      <formula1>$C$7:$C$11</formula1>
    </dataValidation>
    <dataValidation type="list" allowBlank="1" showInputMessage="1" showErrorMessage="1" sqref="I94" xr:uid="{7B95C208-07E2-4FAE-B4E1-EBB6C156B22A}">
      <formula1>$C$95:$C$96</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xr:uid="{DCE36AD9-50F8-4F28-AFBA-00681D02F290}">
          <x14:formula1>
            <xm:f>'Matrice de financement'!$B$4:$B$6</xm:f>
          </x14:formula1>
          <xm:sqref>C104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0BF6-B3B1-4A45-99CA-DCECA97445DB}">
  <dimension ref="A1:XEX99"/>
  <sheetViews>
    <sheetView zoomScale="70" zoomScaleNormal="70" workbookViewId="0">
      <selection activeCell="I5" sqref="I5"/>
    </sheetView>
  </sheetViews>
  <sheetFormatPr defaultColWidth="8.81640625" defaultRowHeight="16" x14ac:dyDescent="0.4"/>
  <cols>
    <col min="1" max="1" width="2.81640625" style="296" customWidth="1"/>
    <col min="2" max="2" width="56.54296875" style="414" customWidth="1"/>
    <col min="3" max="3" width="20.54296875" style="414" customWidth="1"/>
    <col min="4" max="4" width="14.81640625" style="414" customWidth="1"/>
    <col min="5" max="5" width="28.1796875" style="414" customWidth="1"/>
    <col min="6" max="6" width="30.36328125" style="414" customWidth="1"/>
    <col min="7" max="7" width="21.54296875" style="414" customWidth="1"/>
    <col min="8" max="8" width="20.453125" style="414" customWidth="1"/>
    <col min="9" max="9" width="20.08984375" style="414" customWidth="1"/>
    <col min="10" max="10" width="18.54296875" style="415" customWidth="1"/>
    <col min="11" max="11" width="29.81640625" style="415" customWidth="1"/>
    <col min="12" max="12" width="3.54296875" style="411" customWidth="1"/>
    <col min="13" max="13" width="2.81640625" style="296" customWidth="1"/>
    <col min="14" max="14" width="2.1796875" style="404" customWidth="1"/>
    <col min="15" max="15" width="16.90625" style="296" hidden="1" customWidth="1"/>
    <col min="16" max="16" width="39.1796875" style="296" hidden="1" customWidth="1"/>
    <col min="17" max="17" width="14.81640625" style="296" hidden="1" customWidth="1"/>
    <col min="18" max="18" width="17.81640625" style="296" hidden="1" customWidth="1"/>
    <col min="19" max="19" width="15.81640625" style="296" hidden="1" customWidth="1"/>
    <col min="20" max="20" width="12.6328125" style="296" hidden="1" customWidth="1"/>
    <col min="21" max="21" width="7.1796875" style="296" hidden="1" customWidth="1"/>
    <col min="22" max="22" width="15.1796875" style="296" hidden="1" customWidth="1"/>
    <col min="23" max="23" width="3.54296875" style="296" customWidth="1"/>
    <col min="24" max="24" width="71.54296875" style="296" customWidth="1"/>
    <col min="25" max="25" width="12.81640625" style="296" customWidth="1"/>
    <col min="26" max="26" width="8.81640625" style="296"/>
    <col min="27" max="27" width="20.1796875" style="296" customWidth="1"/>
    <col min="28" max="28" width="22.1796875" style="296" customWidth="1"/>
    <col min="29" max="33" width="8.81640625" style="296"/>
    <col min="34" max="34" width="20.81640625" style="296" customWidth="1"/>
    <col min="35" max="16384" width="8.81640625" style="296"/>
  </cols>
  <sheetData>
    <row r="1" spans="1:39" x14ac:dyDescent="0.4">
      <c r="A1" s="290" t="s">
        <v>104</v>
      </c>
      <c r="B1" s="291"/>
      <c r="C1" s="291"/>
      <c r="D1" s="291"/>
      <c r="E1" s="291"/>
      <c r="F1" s="291"/>
      <c r="G1" s="292"/>
      <c r="H1" s="292"/>
      <c r="I1" s="292"/>
      <c r="J1" s="293"/>
      <c r="K1" s="293"/>
      <c r="L1" s="294"/>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row>
    <row r="2" spans="1:39" ht="23.15" customHeight="1" x14ac:dyDescent="0.55000000000000004">
      <c r="A2" s="795" t="s">
        <v>105</v>
      </c>
      <c r="B2" s="796"/>
      <c r="C2" s="796"/>
      <c r="D2" s="796"/>
      <c r="E2" s="796"/>
      <c r="F2" s="796"/>
      <c r="G2" s="796"/>
      <c r="H2" s="796"/>
      <c r="I2" s="796"/>
      <c r="J2" s="796"/>
      <c r="K2" s="796"/>
      <c r="L2" s="796"/>
      <c r="M2" s="797"/>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row>
    <row r="3" spans="1:39" s="303" customFormat="1" x14ac:dyDescent="0.4">
      <c r="A3" s="297"/>
      <c r="B3" s="298"/>
      <c r="C3" s="298"/>
      <c r="D3" s="298"/>
      <c r="E3" s="298"/>
      <c r="F3" s="298"/>
      <c r="G3" s="298"/>
      <c r="H3" s="298"/>
      <c r="I3" s="298"/>
      <c r="J3" s="298"/>
      <c r="K3" s="298"/>
      <c r="L3" s="299"/>
      <c r="M3" s="300"/>
      <c r="N3" s="301"/>
      <c r="O3" s="302"/>
      <c r="P3" s="295" t="s">
        <v>106</v>
      </c>
      <c r="Q3" s="302"/>
      <c r="R3" s="302"/>
      <c r="S3" s="302"/>
      <c r="T3" s="302"/>
      <c r="U3" s="302"/>
      <c r="V3" s="302"/>
      <c r="W3" s="302"/>
      <c r="X3" s="302"/>
      <c r="Y3" s="302"/>
      <c r="Z3" s="302"/>
      <c r="AA3" s="302"/>
      <c r="AB3" s="302"/>
      <c r="AC3" s="302"/>
      <c r="AD3" s="302"/>
      <c r="AE3" s="302"/>
      <c r="AF3" s="302"/>
      <c r="AG3" s="302"/>
      <c r="AH3" s="302"/>
      <c r="AI3" s="302"/>
      <c r="AJ3" s="302"/>
      <c r="AK3" s="302"/>
      <c r="AL3" s="302"/>
      <c r="AM3" s="302"/>
    </row>
    <row r="4" spans="1:39" s="303" customFormat="1" ht="18.5" x14ac:dyDescent="0.45">
      <c r="A4" s="304"/>
      <c r="B4" s="298"/>
      <c r="C4" s="298"/>
      <c r="D4" s="305"/>
      <c r="E4" s="298"/>
      <c r="F4" s="298"/>
      <c r="G4" s="298"/>
      <c r="H4" s="298"/>
      <c r="I4" s="306"/>
      <c r="J4" s="298"/>
      <c r="K4" s="298"/>
      <c r="L4" s="299"/>
      <c r="M4" s="300"/>
      <c r="N4" s="301"/>
      <c r="O4" s="302"/>
      <c r="P4" s="295"/>
      <c r="Q4" s="302"/>
      <c r="R4" s="302"/>
      <c r="S4" s="302"/>
      <c r="T4" s="302"/>
      <c r="U4" s="302"/>
      <c r="V4" s="302"/>
      <c r="W4" s="302"/>
      <c r="X4" s="798" t="s">
        <v>107</v>
      </c>
      <c r="Y4" s="799"/>
      <c r="Z4" s="799"/>
      <c r="AA4" s="799"/>
      <c r="AB4" s="799"/>
      <c r="AC4" s="799"/>
      <c r="AD4" s="799"/>
      <c r="AE4" s="799"/>
      <c r="AF4" s="799"/>
      <c r="AG4" s="799"/>
      <c r="AH4" s="800"/>
      <c r="AI4" s="302"/>
      <c r="AJ4" s="302"/>
      <c r="AK4" s="302"/>
      <c r="AL4" s="302"/>
      <c r="AM4" s="302"/>
    </row>
    <row r="5" spans="1:39" s="303" customFormat="1" ht="18.5" x14ac:dyDescent="0.45">
      <c r="A5" s="304"/>
      <c r="B5" s="307" t="s">
        <v>108</v>
      </c>
      <c r="C5" s="308"/>
      <c r="D5" s="309"/>
      <c r="E5" s="298"/>
      <c r="F5" s="298"/>
      <c r="G5" s="298"/>
      <c r="H5" s="298"/>
      <c r="I5" s="306"/>
      <c r="J5" s="298"/>
      <c r="K5" s="298"/>
      <c r="L5" s="299"/>
      <c r="M5" s="300"/>
      <c r="N5" s="301"/>
      <c r="O5" s="302"/>
      <c r="P5" s="295"/>
      <c r="Q5" s="302"/>
      <c r="R5" s="302"/>
      <c r="S5" s="302"/>
      <c r="T5" s="302"/>
      <c r="U5" s="302"/>
      <c r="V5" s="302"/>
      <c r="W5" s="302"/>
      <c r="X5" s="735" t="s">
        <v>109</v>
      </c>
      <c r="Y5" s="310"/>
      <c r="Z5" s="310"/>
      <c r="AA5" s="286"/>
      <c r="AB5" s="286"/>
      <c r="AC5" s="286"/>
      <c r="AD5" s="286"/>
      <c r="AE5" s="286"/>
      <c r="AF5" s="286"/>
      <c r="AG5" s="286"/>
      <c r="AH5" s="311"/>
      <c r="AI5" s="302"/>
      <c r="AJ5" s="302"/>
      <c r="AK5" s="302"/>
      <c r="AL5" s="302"/>
      <c r="AM5" s="302"/>
    </row>
    <row r="6" spans="1:39" s="303" customFormat="1" ht="18.5" x14ac:dyDescent="0.45">
      <c r="A6" s="304"/>
      <c r="B6" s="312" t="s">
        <v>110</v>
      </c>
      <c r="C6" s="19"/>
      <c r="D6" s="309"/>
      <c r="E6" s="298"/>
      <c r="F6" s="298"/>
      <c r="G6" s="298"/>
      <c r="H6" s="298"/>
      <c r="I6" s="306"/>
      <c r="J6" s="298"/>
      <c r="K6" s="298"/>
      <c r="L6" s="299"/>
      <c r="M6" s="300"/>
      <c r="N6" s="301"/>
      <c r="O6" s="302"/>
      <c r="P6" s="295"/>
      <c r="Q6" s="302"/>
      <c r="R6" s="302"/>
      <c r="S6" s="302"/>
      <c r="T6" s="302"/>
      <c r="U6" s="302"/>
      <c r="V6" s="302"/>
      <c r="W6" s="302"/>
      <c r="X6" s="285" t="s">
        <v>111</v>
      </c>
      <c r="Y6" s="310"/>
      <c r="Z6" s="310"/>
      <c r="AA6" s="286"/>
      <c r="AB6" s="286"/>
      <c r="AC6" s="286"/>
      <c r="AD6" s="286"/>
      <c r="AE6" s="286"/>
      <c r="AF6" s="286"/>
      <c r="AG6" s="286"/>
      <c r="AH6" s="311"/>
      <c r="AI6" s="302"/>
      <c r="AJ6" s="302"/>
      <c r="AK6" s="302"/>
      <c r="AL6" s="302"/>
      <c r="AM6" s="302"/>
    </row>
    <row r="7" spans="1:39" s="303" customFormat="1" ht="18.5" x14ac:dyDescent="0.45">
      <c r="A7" s="304"/>
      <c r="B7" s="313" t="s">
        <v>112</v>
      </c>
      <c r="C7" s="19"/>
      <c r="D7" s="309"/>
      <c r="E7" s="298"/>
      <c r="F7" s="298"/>
      <c r="G7" s="298"/>
      <c r="H7" s="298"/>
      <c r="I7" s="306"/>
      <c r="J7" s="298"/>
      <c r="K7" s="298"/>
      <c r="L7" s="299"/>
      <c r="M7" s="300"/>
      <c r="N7" s="301"/>
      <c r="O7" s="302"/>
      <c r="P7" s="295"/>
      <c r="Q7" s="302"/>
      <c r="R7" s="302"/>
      <c r="S7" s="302"/>
      <c r="T7" s="302"/>
      <c r="U7" s="302"/>
      <c r="V7" s="302"/>
      <c r="W7" s="302"/>
      <c r="X7" s="285" t="s">
        <v>113</v>
      </c>
      <c r="Y7" s="310"/>
      <c r="Z7" s="310"/>
      <c r="AA7" s="286"/>
      <c r="AB7" s="286"/>
      <c r="AC7" s="286"/>
      <c r="AD7" s="286"/>
      <c r="AE7" s="286"/>
      <c r="AF7" s="286"/>
      <c r="AG7" s="286"/>
      <c r="AH7" s="311"/>
      <c r="AI7" s="302"/>
      <c r="AJ7" s="302"/>
      <c r="AK7" s="302"/>
      <c r="AL7" s="302"/>
      <c r="AM7" s="302"/>
    </row>
    <row r="8" spans="1:39" s="303" customFormat="1" ht="19" thickBot="1" x14ac:dyDescent="0.5">
      <c r="A8" s="304"/>
      <c r="B8" s="314" t="s">
        <v>114</v>
      </c>
      <c r="C8" s="19"/>
      <c r="D8" s="309"/>
      <c r="E8" s="298"/>
      <c r="F8" s="298"/>
      <c r="G8" s="298"/>
      <c r="H8" s="298"/>
      <c r="I8" s="306"/>
      <c r="J8" s="298"/>
      <c r="K8" s="298"/>
      <c r="L8" s="299"/>
      <c r="M8" s="300"/>
      <c r="N8" s="301"/>
      <c r="O8" s="302"/>
      <c r="P8" s="295"/>
      <c r="Q8" s="302"/>
      <c r="R8" s="302"/>
      <c r="S8" s="302"/>
      <c r="T8" s="302"/>
      <c r="U8" s="302"/>
      <c r="V8" s="302"/>
      <c r="W8" s="302"/>
      <c r="X8" s="285" t="s">
        <v>115</v>
      </c>
      <c r="Y8" s="232"/>
      <c r="Z8" s="232"/>
      <c r="AA8" s="286"/>
      <c r="AB8" s="286"/>
      <c r="AC8" s="286"/>
      <c r="AD8" s="286"/>
      <c r="AE8" s="286"/>
      <c r="AF8" s="286"/>
      <c r="AG8" s="286"/>
      <c r="AH8" s="311"/>
      <c r="AI8" s="302"/>
      <c r="AJ8" s="302"/>
      <c r="AK8" s="302"/>
      <c r="AL8" s="302"/>
      <c r="AM8" s="302"/>
    </row>
    <row r="9" spans="1:39" ht="18.5" x14ac:dyDescent="0.45">
      <c r="A9" s="304"/>
      <c r="B9" s="315"/>
      <c r="C9" s="316"/>
      <c r="D9" s="309"/>
      <c r="E9" s="298"/>
      <c r="F9" s="298"/>
      <c r="G9" s="298"/>
      <c r="H9" s="298"/>
      <c r="I9" s="306"/>
      <c r="J9" s="298"/>
      <c r="K9" s="317"/>
      <c r="L9" s="318"/>
      <c r="M9" s="300"/>
      <c r="N9" s="301"/>
      <c r="O9" s="319"/>
      <c r="P9" s="320"/>
      <c r="Q9" s="321" t="s">
        <v>116</v>
      </c>
      <c r="R9" s="321" t="s">
        <v>117</v>
      </c>
      <c r="S9" s="321" t="s">
        <v>118</v>
      </c>
      <c r="T9" s="322" t="s">
        <v>119</v>
      </c>
      <c r="U9" s="295"/>
      <c r="V9" s="295"/>
      <c r="W9" s="295"/>
      <c r="X9" s="285" t="s">
        <v>120</v>
      </c>
      <c r="Y9" s="232"/>
      <c r="Z9" s="232"/>
      <c r="AA9" s="286"/>
      <c r="AB9" s="286"/>
      <c r="AC9" s="286"/>
      <c r="AD9" s="286"/>
      <c r="AE9" s="286"/>
      <c r="AF9" s="286"/>
      <c r="AG9" s="286"/>
      <c r="AH9" s="311"/>
      <c r="AI9" s="295"/>
      <c r="AJ9" s="295"/>
      <c r="AK9" s="295"/>
      <c r="AL9" s="295"/>
      <c r="AM9" s="295"/>
    </row>
    <row r="10" spans="1:39" ht="18.5" x14ac:dyDescent="0.45">
      <c r="A10" s="323"/>
      <c r="B10" s="298"/>
      <c r="C10" s="324"/>
      <c r="D10" s="324"/>
      <c r="E10" s="324"/>
      <c r="F10" s="324"/>
      <c r="G10" s="324"/>
      <c r="H10" s="324"/>
      <c r="I10" s="298"/>
      <c r="J10" s="293"/>
      <c r="K10" s="306"/>
      <c r="L10" s="325"/>
      <c r="M10" s="300"/>
      <c r="N10" s="301"/>
      <c r="O10" s="326"/>
      <c r="P10" s="327">
        <v>0.8</v>
      </c>
      <c r="Q10" s="327">
        <v>0.79</v>
      </c>
      <c r="R10" s="327">
        <v>0.69</v>
      </c>
      <c r="S10" s="327">
        <v>0.59</v>
      </c>
      <c r="T10" s="328">
        <v>0.5</v>
      </c>
      <c r="U10" s="295"/>
      <c r="V10" s="295"/>
      <c r="W10" s="295"/>
      <c r="X10" s="329" t="s">
        <v>121</v>
      </c>
      <c r="Y10" s="281"/>
      <c r="Z10" s="281"/>
      <c r="AA10" s="330"/>
      <c r="AB10" s="330"/>
      <c r="AC10" s="330"/>
      <c r="AD10" s="330"/>
      <c r="AE10" s="330"/>
      <c r="AF10" s="330"/>
      <c r="AG10" s="330"/>
      <c r="AH10" s="331"/>
      <c r="AI10" s="295"/>
      <c r="AJ10" s="295"/>
      <c r="AK10" s="295"/>
      <c r="AL10" s="295"/>
      <c r="AM10" s="295"/>
    </row>
    <row r="11" spans="1:39" ht="18.5" x14ac:dyDescent="0.45">
      <c r="A11" s="323"/>
      <c r="B11" s="298"/>
      <c r="C11" s="801" t="s">
        <v>476</v>
      </c>
      <c r="D11" s="803" t="s">
        <v>469</v>
      </c>
      <c r="E11" s="803" t="s">
        <v>470</v>
      </c>
      <c r="F11" s="803" t="s">
        <v>471</v>
      </c>
      <c r="G11" s="803" t="s">
        <v>472</v>
      </c>
      <c r="H11" s="803" t="s">
        <v>473</v>
      </c>
      <c r="I11" s="805" t="s">
        <v>474</v>
      </c>
      <c r="J11" s="805" t="s">
        <v>475</v>
      </c>
      <c r="K11" s="298"/>
      <c r="L11" s="332"/>
      <c r="M11" s="300"/>
      <c r="N11" s="301"/>
      <c r="O11" s="333" t="s">
        <v>122</v>
      </c>
      <c r="P11" s="61"/>
      <c r="Q11" s="334">
        <v>0.7</v>
      </c>
      <c r="R11" s="334">
        <v>0.6</v>
      </c>
      <c r="S11" s="334">
        <v>0.5</v>
      </c>
      <c r="T11" s="335"/>
      <c r="U11" s="295"/>
      <c r="V11" s="295"/>
      <c r="W11" s="295"/>
      <c r="X11" s="283"/>
      <c r="Y11" s="283"/>
      <c r="Z11" s="283"/>
      <c r="AA11" s="283"/>
      <c r="AB11" s="283"/>
      <c r="AC11" s="283"/>
      <c r="AD11" s="283"/>
      <c r="AE11" s="283"/>
      <c r="AF11" s="283"/>
      <c r="AG11" s="283"/>
      <c r="AH11" s="283"/>
      <c r="AI11" s="295"/>
      <c r="AJ11" s="295"/>
      <c r="AK11" s="295"/>
      <c r="AL11" s="295"/>
      <c r="AM11" s="295"/>
    </row>
    <row r="12" spans="1:39" ht="34" customHeight="1" x14ac:dyDescent="0.55000000000000004">
      <c r="A12" s="323"/>
      <c r="B12" s="336" t="s">
        <v>123</v>
      </c>
      <c r="C12" s="802"/>
      <c r="D12" s="804"/>
      <c r="E12" s="804"/>
      <c r="F12" s="804"/>
      <c r="G12" s="804"/>
      <c r="H12" s="804"/>
      <c r="I12" s="806"/>
      <c r="J12" s="806"/>
      <c r="K12" s="337" t="s">
        <v>124</v>
      </c>
      <c r="L12" s="338"/>
      <c r="M12" s="300"/>
      <c r="N12" s="301"/>
      <c r="O12" s="326" t="s">
        <v>125</v>
      </c>
      <c r="P12" s="327">
        <v>0.8</v>
      </c>
      <c r="Q12" s="339">
        <v>0.79990000000000006</v>
      </c>
      <c r="R12" s="339">
        <v>0.69989999999999997</v>
      </c>
      <c r="S12" s="339">
        <v>0.59989999999999999</v>
      </c>
      <c r="T12" s="328">
        <v>0.5</v>
      </c>
      <c r="U12" s="295"/>
      <c r="V12" s="295"/>
      <c r="W12" s="295"/>
      <c r="X12" s="214" t="s">
        <v>126</v>
      </c>
      <c r="Y12" s="232"/>
      <c r="Z12" s="232"/>
      <c r="AA12" s="283"/>
      <c r="AB12" s="283"/>
      <c r="AC12" s="283"/>
      <c r="AD12" s="283"/>
      <c r="AE12" s="283"/>
      <c r="AF12" s="283"/>
      <c r="AG12" s="283"/>
      <c r="AH12" s="283"/>
      <c r="AI12" s="295"/>
      <c r="AJ12" s="295"/>
      <c r="AK12" s="295"/>
      <c r="AL12" s="295"/>
      <c r="AM12" s="295"/>
    </row>
    <row r="13" spans="1:39" ht="18.5" x14ac:dyDescent="0.45">
      <c r="A13" s="340">
        <v>13</v>
      </c>
      <c r="B13" s="341" t="s">
        <v>127</v>
      </c>
      <c r="C13" s="20"/>
      <c r="D13" s="21"/>
      <c r="E13" s="127"/>
      <c r="F13" s="128"/>
      <c r="G13" s="128"/>
      <c r="H13" s="342"/>
      <c r="I13" s="343">
        <f>E13*D13</f>
        <v>0</v>
      </c>
      <c r="J13" s="344">
        <f>I13*12</f>
        <v>0</v>
      </c>
      <c r="K13" s="22"/>
      <c r="L13" s="294"/>
      <c r="M13" s="300"/>
      <c r="N13" s="301"/>
      <c r="O13" s="333"/>
      <c r="P13" s="61"/>
      <c r="Q13" s="189"/>
      <c r="R13" s="189"/>
      <c r="S13" s="189"/>
      <c r="T13" s="345"/>
      <c r="U13" s="295"/>
      <c r="V13" s="346"/>
      <c r="W13" s="346"/>
      <c r="X13" s="214" t="s">
        <v>128</v>
      </c>
      <c r="Y13" s="232"/>
      <c r="Z13" s="232"/>
      <c r="AA13" s="283"/>
      <c r="AB13" s="283"/>
      <c r="AC13" s="283"/>
      <c r="AD13" s="283"/>
      <c r="AE13" s="283"/>
      <c r="AF13" s="232"/>
      <c r="AG13" s="283"/>
      <c r="AH13" s="283"/>
      <c r="AI13" s="295"/>
      <c r="AJ13" s="295"/>
      <c r="AK13" s="295"/>
      <c r="AL13" s="295"/>
      <c r="AM13" s="295"/>
    </row>
    <row r="14" spans="1:39" ht="18.5" x14ac:dyDescent="0.45">
      <c r="A14" s="340"/>
      <c r="B14" s="347" t="s">
        <v>129</v>
      </c>
      <c r="C14" s="20"/>
      <c r="D14" s="21"/>
      <c r="E14" s="128"/>
      <c r="F14" s="127"/>
      <c r="G14" s="127"/>
      <c r="H14" s="23">
        <f>IFERROR(F14/G14,0)</f>
        <v>0</v>
      </c>
      <c r="I14" s="343">
        <f>F14*D14</f>
        <v>0</v>
      </c>
      <c r="J14" s="344">
        <f t="shared" ref="J14:J26" si="0">I14*12</f>
        <v>0</v>
      </c>
      <c r="K14" s="22"/>
      <c r="L14" s="294"/>
      <c r="M14" s="300"/>
      <c r="N14" s="301"/>
      <c r="O14" s="333"/>
      <c r="P14" s="61">
        <f>IF(H14=0,0,IF(H14&lt;$P$10,D14,0))</f>
        <v>0</v>
      </c>
      <c r="Q14" s="61">
        <f>IF(H14=0,0,IF(AND(H14&lt;=$Q$12,H14&gt;=$Q$11),D14,0))</f>
        <v>0</v>
      </c>
      <c r="R14" s="61">
        <f>IF(H14=0,0,IF(AND(H14&lt;=$R$12,H14&gt;=$R$11),D14,0))</f>
        <v>0</v>
      </c>
      <c r="S14" s="61">
        <f>IF(H14=0,0,IF(AND(H14&lt;=$S$12,H14&gt;=$S$11),D14,0))</f>
        <v>0</v>
      </c>
      <c r="T14" s="335">
        <f>IF(H14=0,0,IF(H14&lt;$T$12,D14,0))</f>
        <v>0</v>
      </c>
      <c r="U14" s="295"/>
      <c r="V14" s="348"/>
      <c r="W14" s="348"/>
      <c r="X14" s="214" t="s">
        <v>130</v>
      </c>
      <c r="Y14" s="283"/>
      <c r="Z14" s="283"/>
      <c r="AA14" s="283"/>
      <c r="AB14" s="283"/>
      <c r="AC14" s="283"/>
      <c r="AD14" s="283"/>
      <c r="AE14" s="283"/>
      <c r="AF14" s="283"/>
      <c r="AG14" s="283"/>
      <c r="AH14" s="283"/>
      <c r="AI14" s="295"/>
      <c r="AJ14" s="295"/>
      <c r="AK14" s="295"/>
      <c r="AL14" s="295"/>
      <c r="AM14" s="295"/>
    </row>
    <row r="15" spans="1:39" ht="18.5" x14ac:dyDescent="0.45">
      <c r="A15" s="340">
        <v>14</v>
      </c>
      <c r="B15" s="341" t="s">
        <v>131</v>
      </c>
      <c r="C15" s="188"/>
      <c r="D15" s="24"/>
      <c r="E15" s="129"/>
      <c r="F15" s="130"/>
      <c r="G15" s="130"/>
      <c r="H15" s="342"/>
      <c r="I15" s="343">
        <f>E15*D15</f>
        <v>0</v>
      </c>
      <c r="J15" s="344">
        <f t="shared" si="0"/>
        <v>0</v>
      </c>
      <c r="K15" s="22"/>
      <c r="L15" s="294"/>
      <c r="M15" s="300"/>
      <c r="N15" s="301"/>
      <c r="O15" s="333"/>
      <c r="P15" s="61"/>
      <c r="Q15" s="189"/>
      <c r="R15" s="189"/>
      <c r="S15" s="189"/>
      <c r="T15" s="345"/>
      <c r="U15" s="295"/>
      <c r="V15" s="348"/>
      <c r="W15" s="348"/>
      <c r="X15" s="283"/>
      <c r="Y15" s="283"/>
      <c r="Z15" s="283"/>
      <c r="AA15" s="283"/>
      <c r="AB15" s="283"/>
      <c r="AC15" s="283"/>
      <c r="AD15" s="349"/>
      <c r="AE15" s="349"/>
      <c r="AF15" s="349"/>
      <c r="AG15" s="283"/>
      <c r="AH15" s="283"/>
      <c r="AI15" s="295"/>
      <c r="AJ15" s="295"/>
      <c r="AK15" s="295"/>
      <c r="AL15" s="295"/>
      <c r="AM15" s="295"/>
    </row>
    <row r="16" spans="1:39" ht="15" customHeight="1" x14ac:dyDescent="0.45">
      <c r="A16" s="340"/>
      <c r="B16" s="347" t="s">
        <v>132</v>
      </c>
      <c r="C16" s="188"/>
      <c r="D16" s="24"/>
      <c r="E16" s="130"/>
      <c r="F16" s="129"/>
      <c r="G16" s="129"/>
      <c r="H16" s="23">
        <f>IFERROR(F16/G16,0)</f>
        <v>0</v>
      </c>
      <c r="I16" s="343">
        <f>F16*D16</f>
        <v>0</v>
      </c>
      <c r="J16" s="344">
        <f t="shared" si="0"/>
        <v>0</v>
      </c>
      <c r="K16" s="22"/>
      <c r="L16" s="350"/>
      <c r="M16" s="300"/>
      <c r="N16" s="301"/>
      <c r="O16" s="333"/>
      <c r="P16" s="61">
        <f>IF(H16=0,0,IF(H16&lt;$P$10,D16,0))</f>
        <v>0</v>
      </c>
      <c r="Q16" s="61">
        <f>IF(H16=0,0,IF(AND(H16&lt;=$Q$12,H16&gt;=$Q$11),D16,0))</f>
        <v>0</v>
      </c>
      <c r="R16" s="61">
        <f>IF(H16=0,0,IF(AND(H16&lt;=$R$12,H16&gt;=$R$11),D16,0))</f>
        <v>0</v>
      </c>
      <c r="S16" s="61">
        <f>IF(H16=0,0,IF(AND(H16&lt;=$S$12,H16&gt;=$S$11),D16,0))</f>
        <v>0</v>
      </c>
      <c r="T16" s="335">
        <f>IF(H16=0,0,IF(H16&lt;$T$12,D16,0))</f>
        <v>0</v>
      </c>
      <c r="U16" s="295"/>
      <c r="V16" s="348"/>
      <c r="W16" s="348"/>
      <c r="X16" s="798" t="s">
        <v>133</v>
      </c>
      <c r="Y16" s="799"/>
      <c r="Z16" s="799"/>
      <c r="AA16" s="800"/>
      <c r="AB16" s="283"/>
      <c r="AC16" s="283"/>
      <c r="AD16" s="283"/>
      <c r="AE16" s="283"/>
      <c r="AF16" s="232"/>
      <c r="AG16" s="283"/>
      <c r="AH16" s="283"/>
      <c r="AI16" s="295"/>
      <c r="AJ16" s="295"/>
      <c r="AK16" s="295"/>
      <c r="AL16" s="295"/>
      <c r="AM16" s="295"/>
    </row>
    <row r="17" spans="1:39" ht="20" x14ac:dyDescent="0.6">
      <c r="A17" s="340">
        <v>16</v>
      </c>
      <c r="B17" s="341" t="s">
        <v>134</v>
      </c>
      <c r="C17" s="188"/>
      <c r="D17" s="24"/>
      <c r="E17" s="129"/>
      <c r="F17" s="130"/>
      <c r="G17" s="130"/>
      <c r="H17" s="342"/>
      <c r="I17" s="343">
        <f>E17*D17</f>
        <v>0</v>
      </c>
      <c r="J17" s="344">
        <f t="shared" si="0"/>
        <v>0</v>
      </c>
      <c r="K17" s="22"/>
      <c r="L17" s="294"/>
      <c r="M17" s="300"/>
      <c r="N17" s="301"/>
      <c r="O17" s="351"/>
      <c r="P17" s="352"/>
      <c r="Q17" s="353"/>
      <c r="R17" s="353"/>
      <c r="S17" s="353"/>
      <c r="T17" s="354"/>
      <c r="V17" s="355"/>
      <c r="W17" s="348"/>
      <c r="X17" s="356" t="s">
        <v>135</v>
      </c>
      <c r="Y17" s="286"/>
      <c r="Z17" s="286"/>
      <c r="AA17" s="311"/>
      <c r="AB17" s="283"/>
      <c r="AC17" s="283"/>
      <c r="AD17" s="283"/>
      <c r="AE17" s="283"/>
      <c r="AF17" s="232"/>
      <c r="AG17" s="283"/>
      <c r="AH17" s="283"/>
      <c r="AI17" s="295"/>
      <c r="AJ17" s="295"/>
      <c r="AK17" s="295"/>
      <c r="AL17" s="295"/>
      <c r="AM17" s="295"/>
    </row>
    <row r="18" spans="1:39" ht="18.5" x14ac:dyDescent="0.45">
      <c r="A18" s="340"/>
      <c r="B18" s="347" t="s">
        <v>136</v>
      </c>
      <c r="C18" s="188"/>
      <c r="D18" s="24"/>
      <c r="E18" s="130"/>
      <c r="F18" s="129"/>
      <c r="G18" s="129"/>
      <c r="H18" s="23">
        <f>IFERROR(F18/G18,0)</f>
        <v>0</v>
      </c>
      <c r="I18" s="343">
        <f>F18*D18</f>
        <v>0</v>
      </c>
      <c r="J18" s="344">
        <f t="shared" si="0"/>
        <v>0</v>
      </c>
      <c r="K18" s="22"/>
      <c r="L18" s="294"/>
      <c r="M18" s="300"/>
      <c r="N18" s="301"/>
      <c r="O18" s="351"/>
      <c r="P18" s="357">
        <f>IF(H18=0,0,IF(H18&lt;$P$10,D18,0))</f>
        <v>0</v>
      </c>
      <c r="Q18" s="357">
        <f>IF(H18=0,0,IF(AND(H18&lt;=$Q$12,H18&gt;=$Q$11),D18,0))</f>
        <v>0</v>
      </c>
      <c r="R18" s="357">
        <f>IF(H18=0,0,IF(AND(H18&lt;=$R$12,H18&gt;=$R$11),D18,0))</f>
        <v>0</v>
      </c>
      <c r="S18" s="357">
        <f>IF(H18=0,0,IF(AND(H18&lt;=$S$12,H18&gt;=$S$11),D18,0))</f>
        <v>0</v>
      </c>
      <c r="T18" s="358">
        <f>IF(H18=0,0,IF(H18&lt;$T$12,D18,0))</f>
        <v>0</v>
      </c>
      <c r="V18" s="355"/>
      <c r="W18" s="348"/>
      <c r="X18" s="285" t="s">
        <v>137</v>
      </c>
      <c r="Y18" s="286"/>
      <c r="Z18" s="286"/>
      <c r="AA18" s="311"/>
      <c r="AB18" s="283"/>
      <c r="AC18" s="283"/>
      <c r="AD18" s="283"/>
      <c r="AE18" s="283"/>
      <c r="AF18" s="283"/>
      <c r="AG18" s="283"/>
      <c r="AH18" s="283"/>
      <c r="AI18" s="295"/>
      <c r="AJ18" s="295"/>
      <c r="AK18" s="295"/>
      <c r="AL18" s="295"/>
      <c r="AM18" s="295"/>
    </row>
    <row r="19" spans="1:39" ht="20" x14ac:dyDescent="0.6">
      <c r="A19" s="340">
        <v>18</v>
      </c>
      <c r="B19" s="341" t="s">
        <v>138</v>
      </c>
      <c r="C19" s="188"/>
      <c r="D19" s="24"/>
      <c r="E19" s="129"/>
      <c r="F19" s="130"/>
      <c r="G19" s="130"/>
      <c r="H19" s="342"/>
      <c r="I19" s="343">
        <f>E19*D19</f>
        <v>0</v>
      </c>
      <c r="J19" s="344">
        <f t="shared" si="0"/>
        <v>0</v>
      </c>
      <c r="K19" s="22"/>
      <c r="L19" s="350"/>
      <c r="M19" s="300"/>
      <c r="N19" s="301"/>
      <c r="O19" s="351"/>
      <c r="P19" s="352"/>
      <c r="Q19" s="353"/>
      <c r="R19" s="353"/>
      <c r="S19" s="353"/>
      <c r="T19" s="354"/>
      <c r="V19" s="355"/>
      <c r="W19" s="348"/>
      <c r="X19" s="356" t="s">
        <v>139</v>
      </c>
      <c r="Y19" s="286"/>
      <c r="Z19" s="286"/>
      <c r="AA19" s="311"/>
      <c r="AB19" s="283"/>
      <c r="AC19" s="283"/>
      <c r="AD19" s="283"/>
      <c r="AE19" s="283"/>
      <c r="AF19" s="283"/>
      <c r="AG19" s="283"/>
      <c r="AH19" s="283"/>
      <c r="AI19" s="295"/>
      <c r="AJ19" s="295"/>
      <c r="AK19" s="295"/>
      <c r="AL19" s="295"/>
      <c r="AM19" s="295"/>
    </row>
    <row r="20" spans="1:39" ht="18.5" x14ac:dyDescent="0.45">
      <c r="A20" s="340"/>
      <c r="B20" s="347" t="s">
        <v>140</v>
      </c>
      <c r="C20" s="188"/>
      <c r="D20" s="24"/>
      <c r="E20" s="130"/>
      <c r="F20" s="129"/>
      <c r="G20" s="129"/>
      <c r="H20" s="23">
        <f>IFERROR(F20/G20,0)</f>
        <v>0</v>
      </c>
      <c r="I20" s="343">
        <f>F20*D20</f>
        <v>0</v>
      </c>
      <c r="J20" s="344">
        <f t="shared" si="0"/>
        <v>0</v>
      </c>
      <c r="K20" s="22"/>
      <c r="L20" s="294"/>
      <c r="M20" s="300"/>
      <c r="N20" s="301"/>
      <c r="O20" s="351"/>
      <c r="P20" s="357">
        <f>IF(H20=0,0,IF(H20&lt;$P$10,D20,0))</f>
        <v>0</v>
      </c>
      <c r="Q20" s="357">
        <f>IF(H20=0,0,IF(AND(H20&lt;=$Q$12,H20&gt;=$Q$11),D20,0))</f>
        <v>0</v>
      </c>
      <c r="R20" s="357">
        <f>IF(H20=0,0,IF(AND(H20&lt;=$R$12,H20&gt;=$R$11),D20,0))</f>
        <v>0</v>
      </c>
      <c r="S20" s="357">
        <f>IF(H20=0,0,IF(AND(H20&lt;=$S$12,H20&gt;=$S$11),D20,0))</f>
        <v>0</v>
      </c>
      <c r="T20" s="358">
        <f>IF(H20=0,0,IF(H20&lt;$T$12,D20,0))</f>
        <v>0</v>
      </c>
      <c r="V20" s="355"/>
      <c r="W20" s="348"/>
      <c r="X20" s="285" t="s">
        <v>141</v>
      </c>
      <c r="Y20" s="286"/>
      <c r="Z20" s="286"/>
      <c r="AA20" s="311"/>
      <c r="AB20" s="283"/>
      <c r="AC20" s="283"/>
      <c r="AD20" s="283"/>
      <c r="AE20" s="283"/>
      <c r="AF20" s="283"/>
      <c r="AG20" s="283"/>
      <c r="AH20" s="283"/>
      <c r="AI20" s="295"/>
      <c r="AJ20" s="295"/>
      <c r="AK20" s="295"/>
      <c r="AL20" s="295"/>
      <c r="AM20" s="295"/>
    </row>
    <row r="21" spans="1:39" ht="20" x14ac:dyDescent="0.6">
      <c r="A21" s="340"/>
      <c r="B21" s="341" t="s">
        <v>142</v>
      </c>
      <c r="C21" s="188"/>
      <c r="D21" s="24"/>
      <c r="E21" s="129"/>
      <c r="F21" s="130"/>
      <c r="G21" s="130"/>
      <c r="H21" s="342"/>
      <c r="I21" s="343">
        <f>E21*D21</f>
        <v>0</v>
      </c>
      <c r="J21" s="344">
        <f t="shared" si="0"/>
        <v>0</v>
      </c>
      <c r="K21" s="22"/>
      <c r="L21" s="294"/>
      <c r="M21" s="300"/>
      <c r="N21" s="301"/>
      <c r="O21" s="351"/>
      <c r="P21" s="352"/>
      <c r="Q21" s="353"/>
      <c r="R21" s="353"/>
      <c r="S21" s="353"/>
      <c r="T21" s="354"/>
      <c r="V21" s="355"/>
      <c r="W21" s="348"/>
      <c r="X21" s="356" t="s">
        <v>143</v>
      </c>
      <c r="Y21" s="283"/>
      <c r="Z21" s="286"/>
      <c r="AA21" s="311"/>
      <c r="AB21" s="283"/>
      <c r="AC21" s="283"/>
      <c r="AD21" s="283"/>
      <c r="AE21" s="283"/>
      <c r="AF21" s="283"/>
      <c r="AG21" s="283"/>
      <c r="AH21" s="283"/>
      <c r="AI21" s="295"/>
      <c r="AJ21" s="295"/>
      <c r="AK21" s="295"/>
      <c r="AL21" s="295"/>
      <c r="AM21" s="295"/>
    </row>
    <row r="22" spans="1:39" ht="18.5" x14ac:dyDescent="0.45">
      <c r="A22" s="340"/>
      <c r="B22" s="347" t="s">
        <v>144</v>
      </c>
      <c r="C22" s="20"/>
      <c r="D22" s="21"/>
      <c r="E22" s="128"/>
      <c r="F22" s="127"/>
      <c r="G22" s="127"/>
      <c r="H22" s="23">
        <f>IFERROR(F22/G22,0)</f>
        <v>0</v>
      </c>
      <c r="I22" s="343">
        <f t="shared" ref="I22" si="1">F22*D22</f>
        <v>0</v>
      </c>
      <c r="J22" s="344">
        <f t="shared" si="0"/>
        <v>0</v>
      </c>
      <c r="K22" s="22"/>
      <c r="L22" s="294"/>
      <c r="M22" s="300"/>
      <c r="N22" s="301"/>
      <c r="O22" s="351"/>
      <c r="P22" s="357">
        <f>IF(H22=0,0,IF(H22&lt;=$P$10,D22,0))</f>
        <v>0</v>
      </c>
      <c r="Q22" s="357">
        <f>IF(H22=0,0,IF(AND(H22&lt;=$Q$12,H22&gt;=$Q$11),D22,0))</f>
        <v>0</v>
      </c>
      <c r="R22" s="357">
        <f>IF(H22=0,0,IF(AND(H22&lt;=$R$12,H22&gt;=$R$11),D22,0))</f>
        <v>0</v>
      </c>
      <c r="S22" s="357">
        <f>IF(H22=0,0,IF(AND(H22&lt;=$S$12,H22&gt;=$S$11),D22,0))</f>
        <v>0</v>
      </c>
      <c r="T22" s="358">
        <f>IF(H22=0,0,IF(H22&lt;$T$12,D22,0))</f>
        <v>0</v>
      </c>
      <c r="V22" s="355"/>
      <c r="W22" s="348"/>
      <c r="X22" s="285" t="s">
        <v>145</v>
      </c>
      <c r="Y22" s="286">
        <f>V53</f>
        <v>0</v>
      </c>
      <c r="Z22" s="286"/>
      <c r="AA22" s="311"/>
      <c r="AB22" s="283"/>
      <c r="AC22" s="283"/>
      <c r="AD22" s="283"/>
      <c r="AE22" s="283"/>
      <c r="AF22" s="283"/>
      <c r="AG22" s="283"/>
      <c r="AH22" s="283"/>
      <c r="AI22" s="295"/>
      <c r="AJ22" s="295"/>
      <c r="AK22" s="295"/>
      <c r="AL22" s="295"/>
      <c r="AM22" s="295"/>
    </row>
    <row r="23" spans="1:39" ht="18.5" x14ac:dyDescent="0.45">
      <c r="A23" s="340"/>
      <c r="B23" s="359" t="s">
        <v>146</v>
      </c>
      <c r="C23" s="20"/>
      <c r="D23" s="21"/>
      <c r="E23" s="128"/>
      <c r="F23" s="131">
        <v>0</v>
      </c>
      <c r="G23" s="128">
        <f>G24</f>
        <v>0</v>
      </c>
      <c r="H23" s="23">
        <v>0</v>
      </c>
      <c r="I23" s="343">
        <f>F23*D23</f>
        <v>0</v>
      </c>
      <c r="J23" s="344">
        <f t="shared" si="0"/>
        <v>0</v>
      </c>
      <c r="K23" s="22"/>
      <c r="L23" s="294"/>
      <c r="M23" s="300"/>
      <c r="N23" s="301"/>
      <c r="O23" s="351"/>
      <c r="P23" s="357">
        <f>IF(AND(H23=0,D23&lt;&gt;0),IF(H23&lt;=$P$10,D23,0),0)</f>
        <v>0</v>
      </c>
      <c r="Q23" s="357">
        <f>IF(AND(H23=0,D23&lt;&gt;0),IF(AND(H23&lt;=$Q$12,H23&gt;=$Q$11),D23,0),0)</f>
        <v>0</v>
      </c>
      <c r="R23" s="357">
        <f>IF(AND(H23=0,D23&lt;&gt;0),IF(AND(H23&lt;=$R$12,H23&gt;=$R$11),D23,0),0)</f>
        <v>0</v>
      </c>
      <c r="S23" s="357">
        <f>IF(AND(H23=0,D23&lt;&gt;0),IF(AND(H23&lt;=$S$12,H23&gt;=$S$11),D23,0),0)</f>
        <v>0</v>
      </c>
      <c r="T23" s="358">
        <f>IF(AND(H23=0,D23&lt;&gt;0),IF(H23&lt;$T$12,D23,0),0)</f>
        <v>0</v>
      </c>
      <c r="V23" s="355"/>
      <c r="W23" s="348"/>
      <c r="X23" s="285" t="s">
        <v>147</v>
      </c>
      <c r="Y23" s="360">
        <f>V54</f>
        <v>0</v>
      </c>
      <c r="Z23" s="330"/>
      <c r="AA23" s="331"/>
      <c r="AB23" s="283"/>
      <c r="AC23" s="283"/>
      <c r="AD23" s="283"/>
      <c r="AE23" s="283"/>
      <c r="AF23" s="283"/>
      <c r="AG23" s="283"/>
      <c r="AH23" s="283"/>
      <c r="AI23" s="295"/>
      <c r="AJ23" s="295"/>
      <c r="AK23" s="295"/>
      <c r="AL23" s="295"/>
      <c r="AM23" s="295"/>
    </row>
    <row r="24" spans="1:39" ht="18.5" x14ac:dyDescent="0.45">
      <c r="A24" s="340"/>
      <c r="B24" s="361" t="s">
        <v>148</v>
      </c>
      <c r="C24" s="20"/>
      <c r="D24" s="21"/>
      <c r="E24" s="128"/>
      <c r="F24" s="127"/>
      <c r="G24" s="127"/>
      <c r="H24" s="23">
        <f>IFERROR(F24/G24,0)</f>
        <v>0</v>
      </c>
      <c r="I24" s="343">
        <f t="shared" ref="I24:I25" si="2">F24*D24</f>
        <v>0</v>
      </c>
      <c r="J24" s="344">
        <f t="shared" si="0"/>
        <v>0</v>
      </c>
      <c r="K24" s="22"/>
      <c r="L24" s="294"/>
      <c r="M24" s="300"/>
      <c r="N24" s="301"/>
      <c r="O24" s="351"/>
      <c r="P24" s="357">
        <f>IF(H24=0,0,IF(H24&lt;=$P$10,D24,0))</f>
        <v>0</v>
      </c>
      <c r="Q24" s="357">
        <f>IF(H24=0,0,IF(AND(H24&lt;=$Q$12,H24&gt;=$Q$11),D24,0))</f>
        <v>0</v>
      </c>
      <c r="R24" s="357">
        <f>IF(H24=0,0,IF(AND(H24&lt;=$R$12,H24&gt;=$R$11),D24,0))</f>
        <v>0</v>
      </c>
      <c r="S24" s="357">
        <f>IF(H24=0,0,IF(AND(H24&lt;=$S$12,H24&gt;=$S$11),D24,0))</f>
        <v>0</v>
      </c>
      <c r="T24" s="358">
        <f>IF(H24=0,0,IF(H24&lt;$T$12,D24,0))</f>
        <v>0</v>
      </c>
      <c r="V24" s="355"/>
      <c r="W24" s="348"/>
      <c r="X24" s="792">
        <f>IF(R_Units=0,0,IF(Y23&gt;=30%, "SATISFAISANT", "INSATISFAISANT"))</f>
        <v>0</v>
      </c>
      <c r="Y24" s="793"/>
      <c r="Z24" s="793"/>
      <c r="AA24" s="794"/>
      <c r="AB24" s="283"/>
      <c r="AC24" s="283"/>
      <c r="AD24" s="283"/>
      <c r="AE24" s="283"/>
      <c r="AF24" s="283"/>
      <c r="AG24" s="283"/>
      <c r="AH24" s="283"/>
      <c r="AI24" s="295"/>
      <c r="AJ24" s="295"/>
      <c r="AK24" s="295"/>
      <c r="AL24" s="295"/>
      <c r="AM24" s="295"/>
    </row>
    <row r="25" spans="1:39" ht="18.5" x14ac:dyDescent="0.45">
      <c r="A25" s="340"/>
      <c r="B25" s="361" t="s">
        <v>149</v>
      </c>
      <c r="C25" s="20"/>
      <c r="D25" s="21"/>
      <c r="E25" s="131"/>
      <c r="F25" s="131">
        <v>0</v>
      </c>
      <c r="G25" s="131">
        <f>G26</f>
        <v>0</v>
      </c>
      <c r="H25" s="23">
        <v>0</v>
      </c>
      <c r="I25" s="343">
        <f t="shared" si="2"/>
        <v>0</v>
      </c>
      <c r="J25" s="344">
        <f t="shared" si="0"/>
        <v>0</v>
      </c>
      <c r="K25" s="22"/>
      <c r="L25" s="350"/>
      <c r="M25" s="300"/>
      <c r="N25" s="301"/>
      <c r="O25" s="351"/>
      <c r="P25" s="357">
        <f>IF(AND(H25=0,D25&lt;&gt;0),IF(H25&lt;=$P$10,D25,0),0)</f>
        <v>0</v>
      </c>
      <c r="Q25" s="357">
        <f>IF(AND(H25=0,D25&lt;&gt;0),IF(AND(H25&lt;=$Q$12,H25&gt;=$Q$11),D25,0),0)</f>
        <v>0</v>
      </c>
      <c r="R25" s="357">
        <f>IF(AND(H25=0,D25&lt;&gt;0),IF(AND(H25&lt;=$R$12,H25&gt;=$R$11),D25,0),0)</f>
        <v>0</v>
      </c>
      <c r="S25" s="357">
        <f>IF(AND(H25=0,D25&lt;&gt;0),IF(AND(H25&lt;=$S$12,H25&gt;=$S$11),D25,0),0)</f>
        <v>0</v>
      </c>
      <c r="T25" s="358">
        <f>IF(AND(H25=0,D25&lt;&gt;0),IF(H25&lt;$T$12,D25,0),0)</f>
        <v>0</v>
      </c>
      <c r="V25" s="355"/>
      <c r="W25" s="348"/>
      <c r="X25" s="283"/>
      <c r="Y25" s="283"/>
      <c r="Z25" s="283"/>
      <c r="AA25" s="283"/>
      <c r="AB25" s="283"/>
      <c r="AC25" s="283"/>
      <c r="AD25" s="283"/>
      <c r="AE25" s="283"/>
      <c r="AF25" s="283"/>
      <c r="AG25" s="283"/>
      <c r="AH25" s="283"/>
      <c r="AI25" s="295"/>
      <c r="AJ25" s="295"/>
      <c r="AK25" s="295"/>
      <c r="AL25" s="295"/>
      <c r="AM25" s="295"/>
    </row>
    <row r="26" spans="1:39" ht="18.5" x14ac:dyDescent="0.45">
      <c r="A26" s="340"/>
      <c r="B26" s="361" t="s">
        <v>150</v>
      </c>
      <c r="C26" s="20"/>
      <c r="D26" s="21"/>
      <c r="E26" s="128"/>
      <c r="F26" s="127"/>
      <c r="G26" s="127"/>
      <c r="H26" s="23">
        <f>IFERROR(F26/G26,0)</f>
        <v>0</v>
      </c>
      <c r="I26" s="343">
        <f>F26*D26</f>
        <v>0</v>
      </c>
      <c r="J26" s="344">
        <f t="shared" si="0"/>
        <v>0</v>
      </c>
      <c r="K26" s="22"/>
      <c r="L26" s="350"/>
      <c r="M26" s="300"/>
      <c r="N26" s="301"/>
      <c r="O26" s="351"/>
      <c r="P26" s="357">
        <f>IF(H26=0,0,IF(H26&lt;=$P$10,D26,0))</f>
        <v>0</v>
      </c>
      <c r="Q26" s="357">
        <f>IF(H26=0,0,IF(AND(H26&lt;=$Q$12,H26&gt;=$Q$11),D26,0))</f>
        <v>0</v>
      </c>
      <c r="R26" s="357">
        <f>IF(H26=0,0,IF(AND(H26&lt;=$R$12,H26&gt;=$R$11),D26,0))</f>
        <v>0</v>
      </c>
      <c r="S26" s="357">
        <f>IF(H26=0,0,IF(AND(H26&lt;=$S$12,H26&gt;=$S$11),D26,0))</f>
        <v>0</v>
      </c>
      <c r="T26" s="358">
        <f>IF(H26=0,0,IF(H26&lt;$T$12,D26,0))</f>
        <v>0</v>
      </c>
      <c r="V26" s="355"/>
      <c r="W26" s="348"/>
      <c r="X26" s="798" t="s">
        <v>151</v>
      </c>
      <c r="Y26" s="799"/>
      <c r="Z26" s="799"/>
      <c r="AA26" s="800"/>
      <c r="AB26" s="283"/>
      <c r="AC26" s="283"/>
      <c r="AD26" s="283"/>
      <c r="AE26" s="283"/>
      <c r="AF26" s="283"/>
      <c r="AG26" s="283"/>
      <c r="AH26" s="283"/>
      <c r="AI26" s="295"/>
      <c r="AJ26" s="295"/>
      <c r="AK26" s="295"/>
      <c r="AL26" s="295"/>
      <c r="AM26" s="295"/>
    </row>
    <row r="27" spans="1:39" ht="20" x14ac:dyDescent="0.6">
      <c r="A27" s="340"/>
      <c r="B27" s="362" t="s">
        <v>152</v>
      </c>
      <c r="C27" s="26"/>
      <c r="D27" s="27"/>
      <c r="E27" s="132"/>
      <c r="F27" s="133"/>
      <c r="G27" s="132"/>
      <c r="H27" s="28"/>
      <c r="I27" s="162"/>
      <c r="J27" s="162"/>
      <c r="K27" s="363"/>
      <c r="L27" s="350"/>
      <c r="M27" s="300"/>
      <c r="N27" s="301"/>
      <c r="O27" s="351"/>
      <c r="P27" s="352"/>
      <c r="Q27" s="353"/>
      <c r="R27" s="353"/>
      <c r="S27" s="353"/>
      <c r="T27" s="354"/>
      <c r="V27" s="355"/>
      <c r="W27" s="348"/>
      <c r="X27" s="356" t="s">
        <v>135</v>
      </c>
      <c r="Y27" s="286"/>
      <c r="Z27" s="286"/>
      <c r="AA27" s="311"/>
      <c r="AB27" s="283"/>
      <c r="AC27" s="283"/>
      <c r="AD27" s="283"/>
      <c r="AE27" s="283"/>
      <c r="AF27" s="283"/>
      <c r="AG27" s="283"/>
      <c r="AH27" s="283"/>
      <c r="AI27" s="295"/>
      <c r="AJ27" s="295"/>
      <c r="AK27" s="295"/>
      <c r="AL27" s="295"/>
      <c r="AM27" s="295"/>
    </row>
    <row r="28" spans="1:39" ht="18.5" x14ac:dyDescent="0.45">
      <c r="A28" s="340"/>
      <c r="B28" s="347" t="s">
        <v>129</v>
      </c>
      <c r="C28" s="29"/>
      <c r="D28" s="24"/>
      <c r="E28" s="128"/>
      <c r="F28" s="129"/>
      <c r="G28" s="129"/>
      <c r="H28" s="23">
        <f t="shared" ref="H28:H42" si="3">IFERROR(F28/G28,0)</f>
        <v>0</v>
      </c>
      <c r="I28" s="343">
        <f t="shared" ref="I28:I42" si="4">F28*D28</f>
        <v>0</v>
      </c>
      <c r="J28" s="344">
        <f t="shared" ref="J28:J42" si="5">I28*12</f>
        <v>0</v>
      </c>
      <c r="K28" s="30"/>
      <c r="L28" s="350"/>
      <c r="M28" s="300"/>
      <c r="N28" s="301"/>
      <c r="O28" s="351"/>
      <c r="P28" s="357">
        <f t="shared" ref="P28:P42" si="6">IF(H28=0,0,IF(H28&lt;$P$10,D28,0))</f>
        <v>0</v>
      </c>
      <c r="Q28" s="357">
        <f t="shared" ref="Q28:Q42" si="7">IF(H28=0,0,IF(AND(H28&lt;=$Q$12,H28&gt;=$Q$11),D28,0))</f>
        <v>0</v>
      </c>
      <c r="R28" s="357">
        <f t="shared" ref="R28:R42" si="8">IF(H28=0,0,IF(AND(H28&lt;=$R$12,H28&gt;=$R$11),D28,0))</f>
        <v>0</v>
      </c>
      <c r="S28" s="357">
        <f t="shared" ref="S28:S42" si="9">IF(H28=0,0,IF(AND(H28&lt;=$S$12,H28&gt;=$S$11),D28,0))</f>
        <v>0</v>
      </c>
      <c r="T28" s="358">
        <f t="shared" ref="T28:T42" si="10">IF(H28=0,0,IF(H28&lt;$T$12,D28,0))</f>
        <v>0</v>
      </c>
      <c r="V28" s="355"/>
      <c r="W28" s="348"/>
      <c r="X28" s="285" t="s">
        <v>153</v>
      </c>
      <c r="Y28" s="286"/>
      <c r="Z28" s="286"/>
      <c r="AA28" s="311"/>
      <c r="AB28" s="283"/>
      <c r="AC28" s="283"/>
      <c r="AD28" s="283"/>
      <c r="AE28" s="283"/>
      <c r="AF28" s="283"/>
      <c r="AG28" s="283"/>
      <c r="AH28" s="283"/>
      <c r="AI28" s="295"/>
      <c r="AJ28" s="295"/>
      <c r="AK28" s="295"/>
      <c r="AL28" s="295"/>
      <c r="AM28" s="295"/>
    </row>
    <row r="29" spans="1:39" ht="20" x14ac:dyDescent="0.6">
      <c r="A29" s="340"/>
      <c r="B29" s="347" t="s">
        <v>129</v>
      </c>
      <c r="C29" s="29"/>
      <c r="D29" s="24"/>
      <c r="E29" s="128"/>
      <c r="F29" s="129"/>
      <c r="G29" s="129"/>
      <c r="H29" s="23">
        <f>IFERROR(F29/G29,0)</f>
        <v>0</v>
      </c>
      <c r="I29" s="343">
        <f t="shared" si="4"/>
        <v>0</v>
      </c>
      <c r="J29" s="344">
        <f t="shared" si="5"/>
        <v>0</v>
      </c>
      <c r="K29" s="30"/>
      <c r="L29" s="350"/>
      <c r="M29" s="300"/>
      <c r="N29" s="301"/>
      <c r="O29" s="351"/>
      <c r="P29" s="357">
        <f t="shared" si="6"/>
        <v>0</v>
      </c>
      <c r="Q29" s="357">
        <f t="shared" si="7"/>
        <v>0</v>
      </c>
      <c r="R29" s="357">
        <f t="shared" si="8"/>
        <v>0</v>
      </c>
      <c r="S29" s="357">
        <f t="shared" si="9"/>
        <v>0</v>
      </c>
      <c r="T29" s="358">
        <f t="shared" si="10"/>
        <v>0</v>
      </c>
      <c r="V29" s="355"/>
      <c r="W29" s="348"/>
      <c r="X29" s="356" t="s">
        <v>139</v>
      </c>
      <c r="Y29" s="286"/>
      <c r="Z29" s="286"/>
      <c r="AA29" s="311"/>
      <c r="AB29" s="283"/>
      <c r="AC29" s="283"/>
      <c r="AD29" s="283"/>
      <c r="AE29" s="283"/>
      <c r="AF29" s="283"/>
      <c r="AG29" s="283"/>
      <c r="AH29" s="283"/>
      <c r="AI29" s="295"/>
      <c r="AJ29" s="295"/>
      <c r="AK29" s="295"/>
      <c r="AL29" s="295"/>
      <c r="AM29" s="295"/>
    </row>
    <row r="30" spans="1:39" ht="18.5" x14ac:dyDescent="0.45">
      <c r="A30" s="340"/>
      <c r="B30" s="347" t="s">
        <v>129</v>
      </c>
      <c r="C30" s="20"/>
      <c r="D30" s="21"/>
      <c r="E30" s="128"/>
      <c r="F30" s="127"/>
      <c r="G30" s="127"/>
      <c r="H30" s="23">
        <f t="shared" si="3"/>
        <v>0</v>
      </c>
      <c r="I30" s="343">
        <f t="shared" si="4"/>
        <v>0</v>
      </c>
      <c r="J30" s="344">
        <f t="shared" si="5"/>
        <v>0</v>
      </c>
      <c r="K30" s="30"/>
      <c r="L30" s="350"/>
      <c r="M30" s="300"/>
      <c r="N30" s="301"/>
      <c r="O30" s="351"/>
      <c r="P30" s="357">
        <f t="shared" si="6"/>
        <v>0</v>
      </c>
      <c r="Q30" s="357">
        <f t="shared" si="7"/>
        <v>0</v>
      </c>
      <c r="R30" s="357">
        <f t="shared" si="8"/>
        <v>0</v>
      </c>
      <c r="S30" s="357">
        <f t="shared" si="9"/>
        <v>0</v>
      </c>
      <c r="T30" s="358">
        <f t="shared" si="10"/>
        <v>0</v>
      </c>
      <c r="V30" s="355"/>
      <c r="W30" s="348"/>
      <c r="X30" s="285" t="s">
        <v>154</v>
      </c>
      <c r="Y30" s="286"/>
      <c r="Z30" s="286"/>
      <c r="AA30" s="311"/>
      <c r="AB30" s="283"/>
      <c r="AC30" s="283"/>
      <c r="AD30" s="283"/>
      <c r="AE30" s="283"/>
      <c r="AF30" s="283"/>
      <c r="AG30" s="283"/>
      <c r="AH30" s="283"/>
      <c r="AI30" s="295"/>
      <c r="AJ30" s="295"/>
      <c r="AK30" s="295"/>
      <c r="AL30" s="295"/>
      <c r="AM30" s="295"/>
    </row>
    <row r="31" spans="1:39" ht="20" x14ac:dyDescent="0.6">
      <c r="A31" s="340"/>
      <c r="B31" s="347" t="s">
        <v>129</v>
      </c>
      <c r="C31" s="20"/>
      <c r="D31" s="21"/>
      <c r="E31" s="128"/>
      <c r="F31" s="127"/>
      <c r="G31" s="127"/>
      <c r="H31" s="23">
        <f t="shared" si="3"/>
        <v>0</v>
      </c>
      <c r="I31" s="343">
        <f t="shared" si="4"/>
        <v>0</v>
      </c>
      <c r="J31" s="344">
        <f t="shared" si="5"/>
        <v>0</v>
      </c>
      <c r="K31" s="30"/>
      <c r="L31" s="350"/>
      <c r="M31" s="300"/>
      <c r="N31" s="301"/>
      <c r="O31" s="351"/>
      <c r="P31" s="357">
        <f t="shared" si="6"/>
        <v>0</v>
      </c>
      <c r="Q31" s="357">
        <f t="shared" si="7"/>
        <v>0</v>
      </c>
      <c r="R31" s="357">
        <f t="shared" si="8"/>
        <v>0</v>
      </c>
      <c r="S31" s="357">
        <f t="shared" si="9"/>
        <v>0</v>
      </c>
      <c r="T31" s="358">
        <f t="shared" si="10"/>
        <v>0</v>
      </c>
      <c r="V31" s="355"/>
      <c r="W31" s="348"/>
      <c r="X31" s="356" t="s">
        <v>143</v>
      </c>
      <c r="Y31" s="283"/>
      <c r="Z31" s="286"/>
      <c r="AA31" s="311"/>
      <c r="AB31" s="283"/>
      <c r="AC31" s="283"/>
      <c r="AD31" s="283"/>
      <c r="AE31" s="283"/>
      <c r="AF31" s="283"/>
      <c r="AG31" s="283"/>
      <c r="AH31" s="283"/>
      <c r="AI31" s="295"/>
      <c r="AJ31" s="295"/>
      <c r="AK31" s="295"/>
      <c r="AL31" s="295"/>
      <c r="AM31" s="295"/>
    </row>
    <row r="32" spans="1:39" ht="17.25" customHeight="1" x14ac:dyDescent="0.45">
      <c r="A32" s="340"/>
      <c r="B32" s="347" t="s">
        <v>129</v>
      </c>
      <c r="C32" s="20"/>
      <c r="D32" s="21"/>
      <c r="E32" s="128"/>
      <c r="F32" s="127"/>
      <c r="G32" s="127"/>
      <c r="H32" s="23">
        <f t="shared" si="3"/>
        <v>0</v>
      </c>
      <c r="I32" s="343">
        <f t="shared" si="4"/>
        <v>0</v>
      </c>
      <c r="J32" s="344">
        <f t="shared" si="5"/>
        <v>0</v>
      </c>
      <c r="K32" s="30"/>
      <c r="L32" s="350"/>
      <c r="M32" s="300"/>
      <c r="N32" s="301"/>
      <c r="O32" s="351"/>
      <c r="P32" s="357">
        <f t="shared" si="6"/>
        <v>0</v>
      </c>
      <c r="Q32" s="357">
        <f t="shared" si="7"/>
        <v>0</v>
      </c>
      <c r="R32" s="357">
        <f t="shared" si="8"/>
        <v>0</v>
      </c>
      <c r="S32" s="357">
        <f t="shared" si="9"/>
        <v>0</v>
      </c>
      <c r="T32" s="358">
        <f t="shared" si="10"/>
        <v>0</v>
      </c>
      <c r="V32" s="355"/>
      <c r="W32" s="348"/>
      <c r="X32" s="285" t="s">
        <v>155</v>
      </c>
      <c r="Y32" s="286">
        <f>IF(AND(OR(D23&lt;&gt;0,D25&lt;&gt;0),SUM(D23,D25)=R_Units),"Not Applicable",P58)</f>
        <v>0</v>
      </c>
      <c r="Z32" s="286"/>
      <c r="AA32" s="311"/>
      <c r="AB32" s="283"/>
      <c r="AC32" s="283"/>
      <c r="AD32" s="283"/>
      <c r="AE32" s="283"/>
      <c r="AF32" s="283"/>
      <c r="AG32" s="283"/>
      <c r="AH32" s="283"/>
      <c r="AI32" s="295"/>
      <c r="AJ32" s="295"/>
      <c r="AK32" s="295"/>
      <c r="AL32" s="295"/>
      <c r="AM32" s="295"/>
    </row>
    <row r="33" spans="1:1024 1028:2048 2050:5119 5123:6143 6145:9214 9218:13309 13313:14336 14340:15360 15362:16377" ht="18.5" x14ac:dyDescent="0.45">
      <c r="A33" s="340"/>
      <c r="B33" s="347" t="s">
        <v>132</v>
      </c>
      <c r="C33" s="20"/>
      <c r="D33" s="21"/>
      <c r="E33" s="128"/>
      <c r="F33" s="127"/>
      <c r="G33" s="127"/>
      <c r="H33" s="23">
        <f t="shared" si="3"/>
        <v>0</v>
      </c>
      <c r="I33" s="343">
        <f t="shared" si="4"/>
        <v>0</v>
      </c>
      <c r="J33" s="344">
        <f t="shared" si="5"/>
        <v>0</v>
      </c>
      <c r="K33" s="30"/>
      <c r="L33" s="350"/>
      <c r="M33" s="300"/>
      <c r="N33" s="301"/>
      <c r="O33" s="351"/>
      <c r="P33" s="357">
        <f t="shared" si="6"/>
        <v>0</v>
      </c>
      <c r="Q33" s="357">
        <f t="shared" si="7"/>
        <v>0</v>
      </c>
      <c r="R33" s="357">
        <f t="shared" si="8"/>
        <v>0</v>
      </c>
      <c r="S33" s="357">
        <f t="shared" si="9"/>
        <v>0</v>
      </c>
      <c r="T33" s="358">
        <f t="shared" si="10"/>
        <v>0</v>
      </c>
      <c r="V33" s="355"/>
      <c r="W33" s="348"/>
      <c r="X33" s="285" t="s">
        <v>156</v>
      </c>
      <c r="Y33" s="286">
        <f>IF(AND(OR(D23&lt;&gt;0,D25&lt;&gt;0),SUM(D23,D25)=R_Units),"Not Applicable",R58)</f>
        <v>0</v>
      </c>
      <c r="Z33" s="286"/>
      <c r="AA33" s="311"/>
      <c r="AB33" s="283"/>
      <c r="AC33" s="283"/>
      <c r="AD33" s="283"/>
      <c r="AE33" s="283"/>
      <c r="AF33" s="283"/>
      <c r="AG33" s="283"/>
      <c r="AH33" s="283"/>
      <c r="AI33" s="295"/>
      <c r="AJ33" s="295"/>
      <c r="AK33" s="295"/>
      <c r="AL33" s="295"/>
      <c r="AM33" s="295"/>
    </row>
    <row r="34" spans="1:1024 1028:2048 2050:5119 5123:6143 6145:9214 9218:13309 13313:14336 14340:15360 15362:16377" ht="18.5" x14ac:dyDescent="0.45">
      <c r="A34" s="340"/>
      <c r="B34" s="347" t="s">
        <v>132</v>
      </c>
      <c r="C34" s="20"/>
      <c r="D34" s="21"/>
      <c r="E34" s="128"/>
      <c r="F34" s="127"/>
      <c r="G34" s="127"/>
      <c r="H34" s="23">
        <f t="shared" si="3"/>
        <v>0</v>
      </c>
      <c r="I34" s="343">
        <f t="shared" si="4"/>
        <v>0</v>
      </c>
      <c r="J34" s="344">
        <f t="shared" si="5"/>
        <v>0</v>
      </c>
      <c r="K34" s="30"/>
      <c r="L34" s="350"/>
      <c r="M34" s="300"/>
      <c r="N34" s="301"/>
      <c r="O34" s="351"/>
      <c r="P34" s="357">
        <f t="shared" si="6"/>
        <v>0</v>
      </c>
      <c r="Q34" s="357">
        <f t="shared" si="7"/>
        <v>0</v>
      </c>
      <c r="R34" s="357">
        <f t="shared" si="8"/>
        <v>0</v>
      </c>
      <c r="S34" s="357">
        <f t="shared" si="9"/>
        <v>0</v>
      </c>
      <c r="T34" s="358">
        <f t="shared" si="10"/>
        <v>0</v>
      </c>
      <c r="V34" s="355"/>
      <c r="W34" s="348"/>
      <c r="X34" s="364" t="s">
        <v>157</v>
      </c>
      <c r="Y34" s="360">
        <f>IF(AND(OR(D23&lt;&gt;0,D25&lt;&gt;0),SUM(D23,D25)=R_Units), 100%,IF($Y$22=0,0,Y33/Y32))</f>
        <v>0</v>
      </c>
      <c r="Z34" s="330"/>
      <c r="AA34" s="331"/>
      <c r="AB34" s="283"/>
      <c r="AC34" s="283"/>
      <c r="AD34" s="283"/>
      <c r="AE34" s="283"/>
      <c r="AF34" s="283"/>
      <c r="AG34" s="283"/>
      <c r="AH34" s="283"/>
      <c r="AI34" s="295"/>
      <c r="AJ34" s="295"/>
      <c r="AK34" s="295"/>
      <c r="AL34" s="295"/>
      <c r="AM34" s="295"/>
    </row>
    <row r="35" spans="1:1024 1028:2048 2050:5119 5123:6143 6145:9214 9218:13309 13313:14336 14340:15360 15362:16377" ht="18.5" x14ac:dyDescent="0.45">
      <c r="A35" s="340"/>
      <c r="B35" s="347" t="s">
        <v>132</v>
      </c>
      <c r="C35" s="20"/>
      <c r="D35" s="21"/>
      <c r="E35" s="128"/>
      <c r="F35" s="127"/>
      <c r="G35" s="127"/>
      <c r="H35" s="23">
        <f t="shared" si="3"/>
        <v>0</v>
      </c>
      <c r="I35" s="343">
        <f t="shared" si="4"/>
        <v>0</v>
      </c>
      <c r="J35" s="344">
        <f t="shared" si="5"/>
        <v>0</v>
      </c>
      <c r="K35" s="30"/>
      <c r="L35" s="350"/>
      <c r="M35" s="300"/>
      <c r="N35" s="301"/>
      <c r="O35" s="351"/>
      <c r="P35" s="357">
        <f t="shared" si="6"/>
        <v>0</v>
      </c>
      <c r="Q35" s="357">
        <f t="shared" si="7"/>
        <v>0</v>
      </c>
      <c r="R35" s="357">
        <f t="shared" si="8"/>
        <v>0</v>
      </c>
      <c r="S35" s="357">
        <f t="shared" si="9"/>
        <v>0</v>
      </c>
      <c r="T35" s="358">
        <f t="shared" si="10"/>
        <v>0</v>
      </c>
      <c r="V35" s="355"/>
      <c r="W35" s="348"/>
      <c r="X35" s="792">
        <f>IF(R_Units=0,0,IF(AND(OR(D23&lt;&gt;0,D25&lt;&gt;0),SUM(D23,D25)=R_Units),"PASS",IF(Y22=0,"INSATISFAISANT",IF(Y34&lt;=79.99%, "SATISFAISANT", "INSATISFAISANT"))))</f>
        <v>0</v>
      </c>
      <c r="Y35" s="793"/>
      <c r="Z35" s="793"/>
      <c r="AA35" s="794"/>
      <c r="AB35" s="283"/>
      <c r="AC35" s="283"/>
      <c r="AD35" s="283"/>
      <c r="AE35" s="283"/>
      <c r="AF35" s="283"/>
      <c r="AG35" s="283"/>
      <c r="AH35" s="283"/>
      <c r="AI35" s="295"/>
      <c r="AJ35" s="295"/>
      <c r="AK35" s="295"/>
      <c r="AL35" s="295"/>
      <c r="AM35" s="295"/>
    </row>
    <row r="36" spans="1:1024 1028:2048 2050:5119 5123:6143 6145:9214 9218:13309 13313:14336 14340:15360 15362:16377" ht="18.5" x14ac:dyDescent="0.45">
      <c r="A36" s="340"/>
      <c r="B36" s="347" t="s">
        <v>132</v>
      </c>
      <c r="C36" s="20"/>
      <c r="D36" s="20"/>
      <c r="E36" s="128"/>
      <c r="F36" s="127"/>
      <c r="G36" s="127"/>
      <c r="H36" s="23">
        <f t="shared" si="3"/>
        <v>0</v>
      </c>
      <c r="I36" s="343">
        <f t="shared" si="4"/>
        <v>0</v>
      </c>
      <c r="J36" s="344">
        <f t="shared" si="5"/>
        <v>0</v>
      </c>
      <c r="K36" s="30"/>
      <c r="L36" s="350"/>
      <c r="M36" s="300"/>
      <c r="N36" s="301"/>
      <c r="O36" s="333"/>
      <c r="P36" s="61">
        <f t="shared" si="6"/>
        <v>0</v>
      </c>
      <c r="Q36" s="295">
        <f t="shared" si="7"/>
        <v>0</v>
      </c>
      <c r="R36" s="295">
        <f t="shared" si="8"/>
        <v>0</v>
      </c>
      <c r="S36" s="295">
        <f t="shared" si="9"/>
        <v>0</v>
      </c>
      <c r="T36" s="335">
        <f t="shared" si="10"/>
        <v>0</v>
      </c>
      <c r="U36" s="295"/>
      <c r="V36" s="348"/>
      <c r="W36" s="348"/>
      <c r="X36" s="295"/>
      <c r="Y36" s="295"/>
      <c r="Z36" s="295"/>
      <c r="AA36" s="295"/>
      <c r="AB36" s="283"/>
      <c r="AC36" s="283"/>
      <c r="AD36" s="283"/>
      <c r="AE36" s="283"/>
      <c r="AF36" s="283"/>
      <c r="AG36" s="283"/>
      <c r="AH36" s="283"/>
      <c r="AI36" s="295"/>
      <c r="AJ36" s="295"/>
      <c r="AK36" s="295"/>
      <c r="AL36" s="295"/>
      <c r="AM36" s="295"/>
    </row>
    <row r="37" spans="1:1024 1028:2048 2050:5119 5123:6143 6145:9214 9218:13309 13313:14336 14340:15360 15362:16377" ht="18.5" x14ac:dyDescent="0.45">
      <c r="A37" s="340"/>
      <c r="B37" s="347" t="s">
        <v>136</v>
      </c>
      <c r="C37" s="20"/>
      <c r="D37" s="20"/>
      <c r="E37" s="128"/>
      <c r="F37" s="127"/>
      <c r="G37" s="127"/>
      <c r="H37" s="23">
        <f t="shared" si="3"/>
        <v>0</v>
      </c>
      <c r="I37" s="343">
        <f t="shared" si="4"/>
        <v>0</v>
      </c>
      <c r="J37" s="344">
        <f t="shared" si="5"/>
        <v>0</v>
      </c>
      <c r="K37" s="30"/>
      <c r="L37" s="350"/>
      <c r="M37" s="300"/>
      <c r="N37" s="301"/>
      <c r="O37" s="333"/>
      <c r="P37" s="61">
        <f t="shared" si="6"/>
        <v>0</v>
      </c>
      <c r="Q37" s="295">
        <f t="shared" si="7"/>
        <v>0</v>
      </c>
      <c r="R37" s="295">
        <f t="shared" si="8"/>
        <v>0</v>
      </c>
      <c r="S37" s="295">
        <f t="shared" si="9"/>
        <v>0</v>
      </c>
      <c r="T37" s="335">
        <f t="shared" si="10"/>
        <v>0</v>
      </c>
      <c r="U37" s="295"/>
      <c r="V37" s="348"/>
      <c r="W37" s="348"/>
      <c r="X37" s="214" t="s">
        <v>158</v>
      </c>
      <c r="Y37" s="283"/>
      <c r="Z37" s="283"/>
      <c r="AA37" s="283"/>
      <c r="AB37" s="283"/>
      <c r="AC37" s="283"/>
      <c r="AD37" s="283"/>
      <c r="AE37" s="283"/>
      <c r="AF37" s="283"/>
      <c r="AG37" s="283"/>
      <c r="AH37" s="283"/>
      <c r="AI37" s="295"/>
      <c r="AJ37" s="295"/>
      <c r="AK37" s="295"/>
      <c r="AL37" s="295"/>
      <c r="AM37" s="295"/>
    </row>
    <row r="38" spans="1:1024 1028:2048 2050:5119 5123:6143 6145:9214 9218:13309 13313:14336 14340:15360 15362:16377" x14ac:dyDescent="0.4">
      <c r="A38" s="340"/>
      <c r="B38" s="347" t="s">
        <v>136</v>
      </c>
      <c r="C38" s="20"/>
      <c r="D38" s="20"/>
      <c r="E38" s="128"/>
      <c r="F38" s="127"/>
      <c r="G38" s="127"/>
      <c r="H38" s="23">
        <f t="shared" si="3"/>
        <v>0</v>
      </c>
      <c r="I38" s="343">
        <f t="shared" si="4"/>
        <v>0</v>
      </c>
      <c r="J38" s="344">
        <f t="shared" si="5"/>
        <v>0</v>
      </c>
      <c r="K38" s="30"/>
      <c r="L38" s="350"/>
      <c r="M38" s="300"/>
      <c r="N38" s="301"/>
      <c r="O38" s="333"/>
      <c r="P38" s="61">
        <f t="shared" si="6"/>
        <v>0</v>
      </c>
      <c r="Q38" s="295">
        <f t="shared" si="7"/>
        <v>0</v>
      </c>
      <c r="R38" s="295">
        <f t="shared" si="8"/>
        <v>0</v>
      </c>
      <c r="S38" s="295">
        <f t="shared" si="9"/>
        <v>0</v>
      </c>
      <c r="T38" s="335">
        <f t="shared" si="10"/>
        <v>0</v>
      </c>
      <c r="U38" s="295"/>
      <c r="V38" s="348"/>
      <c r="W38" s="348"/>
      <c r="X38" s="295"/>
      <c r="Y38" s="302"/>
      <c r="Z38" s="302"/>
      <c r="AA38" s="302"/>
      <c r="AB38" s="302"/>
      <c r="AC38" s="302"/>
      <c r="AD38" s="302"/>
      <c r="AE38" s="302"/>
      <c r="AF38" s="302"/>
      <c r="AG38" s="302"/>
      <c r="AH38" s="302"/>
      <c r="AI38" s="295"/>
      <c r="AJ38" s="295"/>
      <c r="AK38" s="295"/>
      <c r="AL38" s="295"/>
      <c r="AM38" s="295"/>
    </row>
    <row r="39" spans="1:1024 1028:2048 2050:5119 5123:6143 6145:9214 9218:13309 13313:14336 14340:15360 15362:16377" x14ac:dyDescent="0.4">
      <c r="A39" s="340"/>
      <c r="B39" s="347" t="s">
        <v>136</v>
      </c>
      <c r="C39" s="20"/>
      <c r="D39" s="20"/>
      <c r="E39" s="128"/>
      <c r="F39" s="127"/>
      <c r="G39" s="127"/>
      <c r="H39" s="23">
        <f t="shared" si="3"/>
        <v>0</v>
      </c>
      <c r="I39" s="343">
        <f t="shared" si="4"/>
        <v>0</v>
      </c>
      <c r="J39" s="344">
        <f t="shared" si="5"/>
        <v>0</v>
      </c>
      <c r="K39" s="30"/>
      <c r="L39" s="350"/>
      <c r="M39" s="300"/>
      <c r="N39" s="301"/>
      <c r="O39" s="333"/>
      <c r="P39" s="61">
        <f t="shared" si="6"/>
        <v>0</v>
      </c>
      <c r="Q39" s="295">
        <f t="shared" si="7"/>
        <v>0</v>
      </c>
      <c r="R39" s="295">
        <f t="shared" si="8"/>
        <v>0</v>
      </c>
      <c r="S39" s="295">
        <f t="shared" si="9"/>
        <v>0</v>
      </c>
      <c r="T39" s="335">
        <f t="shared" si="10"/>
        <v>0</v>
      </c>
      <c r="U39" s="295"/>
      <c r="V39" s="348"/>
      <c r="W39" s="348"/>
      <c r="X39" s="302"/>
      <c r="Y39" s="302"/>
      <c r="Z39" s="302"/>
      <c r="AA39" s="302"/>
      <c r="AB39" s="302"/>
      <c r="AC39" s="302"/>
      <c r="AD39" s="302"/>
      <c r="AE39" s="302"/>
      <c r="AF39" s="302"/>
      <c r="AG39" s="302"/>
      <c r="AH39" s="302"/>
      <c r="AI39" s="295"/>
      <c r="AJ39" s="295"/>
      <c r="AK39" s="295"/>
      <c r="AL39" s="295"/>
      <c r="AM39" s="295"/>
    </row>
    <row r="40" spans="1:1024 1028:2048 2050:5119 5123:6143 6145:9214 9218:13309 13313:14336 14340:15360 15362:16377" x14ac:dyDescent="0.4">
      <c r="A40" s="340"/>
      <c r="B40" s="347" t="s">
        <v>140</v>
      </c>
      <c r="C40" s="20"/>
      <c r="D40" s="20"/>
      <c r="E40" s="128"/>
      <c r="F40" s="127"/>
      <c r="G40" s="127"/>
      <c r="H40" s="23">
        <f t="shared" si="3"/>
        <v>0</v>
      </c>
      <c r="I40" s="343">
        <f t="shared" si="4"/>
        <v>0</v>
      </c>
      <c r="J40" s="344">
        <f t="shared" si="5"/>
        <v>0</v>
      </c>
      <c r="K40" s="30"/>
      <c r="L40" s="350"/>
      <c r="M40" s="300"/>
      <c r="N40" s="301"/>
      <c r="O40" s="333"/>
      <c r="P40" s="61">
        <f t="shared" si="6"/>
        <v>0</v>
      </c>
      <c r="Q40" s="295">
        <f t="shared" si="7"/>
        <v>0</v>
      </c>
      <c r="R40" s="295">
        <f t="shared" si="8"/>
        <v>0</v>
      </c>
      <c r="S40" s="295">
        <f t="shared" si="9"/>
        <v>0</v>
      </c>
      <c r="T40" s="335">
        <f t="shared" si="10"/>
        <v>0</v>
      </c>
      <c r="U40" s="295"/>
      <c r="V40" s="348"/>
      <c r="W40" s="348"/>
      <c r="X40" s="302"/>
      <c r="Y40" s="302"/>
      <c r="Z40" s="302"/>
      <c r="AA40" s="302"/>
      <c r="AB40" s="302"/>
      <c r="AC40" s="302"/>
      <c r="AD40" s="302"/>
      <c r="AE40" s="302"/>
      <c r="AF40" s="302"/>
      <c r="AG40" s="302"/>
      <c r="AH40" s="302"/>
      <c r="AI40" s="295"/>
      <c r="AJ40" s="295"/>
      <c r="AK40" s="295"/>
      <c r="AL40" s="295"/>
      <c r="AM40" s="295"/>
    </row>
    <row r="41" spans="1:1024 1028:2048 2050:5119 5123:6143 6145:9214 9218:13309 13313:14336 14340:15360 15362:16377" x14ac:dyDescent="0.4">
      <c r="A41" s="340"/>
      <c r="B41" s="347" t="s">
        <v>140</v>
      </c>
      <c r="C41" s="20"/>
      <c r="D41" s="20"/>
      <c r="E41" s="128"/>
      <c r="F41" s="127"/>
      <c r="G41" s="127"/>
      <c r="H41" s="23">
        <f t="shared" si="3"/>
        <v>0</v>
      </c>
      <c r="I41" s="343">
        <f t="shared" si="4"/>
        <v>0</v>
      </c>
      <c r="J41" s="344">
        <f t="shared" si="5"/>
        <v>0</v>
      </c>
      <c r="K41" s="30"/>
      <c r="L41" s="350"/>
      <c r="M41" s="300"/>
      <c r="N41" s="301"/>
      <c r="O41" s="333"/>
      <c r="P41" s="61">
        <f t="shared" si="6"/>
        <v>0</v>
      </c>
      <c r="Q41" s="295">
        <f t="shared" si="7"/>
        <v>0</v>
      </c>
      <c r="R41" s="295">
        <f t="shared" si="8"/>
        <v>0</v>
      </c>
      <c r="S41" s="295">
        <f t="shared" si="9"/>
        <v>0</v>
      </c>
      <c r="T41" s="335">
        <f t="shared" si="10"/>
        <v>0</v>
      </c>
      <c r="U41" s="295"/>
      <c r="V41" s="348"/>
      <c r="W41" s="348"/>
      <c r="X41" s="302"/>
      <c r="Y41" s="302"/>
      <c r="Z41" s="302"/>
      <c r="AA41" s="302"/>
      <c r="AB41" s="302"/>
      <c r="AC41" s="302"/>
      <c r="AD41" s="302"/>
      <c r="AE41" s="302"/>
      <c r="AF41" s="302"/>
      <c r="AG41" s="302"/>
      <c r="AH41" s="302"/>
      <c r="AI41" s="295"/>
      <c r="AJ41" s="295"/>
      <c r="AK41" s="295"/>
      <c r="AL41" s="295"/>
      <c r="AM41" s="295"/>
    </row>
    <row r="42" spans="1:1024 1028:2048 2050:5119 5123:6143 6145:9214 9218:13309 13313:14336 14340:15360 15362:16377" ht="16.5" thickBot="1" x14ac:dyDescent="0.45">
      <c r="A42" s="340"/>
      <c r="B42" s="347" t="s">
        <v>140</v>
      </c>
      <c r="C42" s="20"/>
      <c r="D42" s="20"/>
      <c r="E42" s="128"/>
      <c r="F42" s="127"/>
      <c r="G42" s="127"/>
      <c r="H42" s="23">
        <f t="shared" si="3"/>
        <v>0</v>
      </c>
      <c r="I42" s="343">
        <f t="shared" si="4"/>
        <v>0</v>
      </c>
      <c r="J42" s="344">
        <f t="shared" si="5"/>
        <v>0</v>
      </c>
      <c r="K42" s="30"/>
      <c r="L42" s="350"/>
      <c r="M42" s="300"/>
      <c r="N42" s="301"/>
      <c r="O42" s="333"/>
      <c r="P42" s="61">
        <f t="shared" si="6"/>
        <v>0</v>
      </c>
      <c r="Q42" s="295">
        <f t="shared" si="7"/>
        <v>0</v>
      </c>
      <c r="R42" s="295">
        <f t="shared" si="8"/>
        <v>0</v>
      </c>
      <c r="S42" s="295">
        <f t="shared" si="9"/>
        <v>0</v>
      </c>
      <c r="T42" s="335">
        <f t="shared" si="10"/>
        <v>0</v>
      </c>
      <c r="U42" s="295"/>
      <c r="V42" s="348"/>
      <c r="W42" s="348"/>
      <c r="X42" s="302"/>
      <c r="Y42" s="302"/>
      <c r="Z42" s="302"/>
      <c r="AA42" s="302"/>
      <c r="AB42" s="302"/>
      <c r="AC42" s="302"/>
      <c r="AD42" s="302"/>
      <c r="AE42" s="302"/>
      <c r="AF42" s="302"/>
      <c r="AG42" s="302"/>
      <c r="AH42" s="302"/>
      <c r="AI42" s="295"/>
      <c r="AJ42" s="295"/>
      <c r="AK42" s="295"/>
      <c r="AL42" s="295"/>
      <c r="AM42" s="295"/>
    </row>
    <row r="43" spans="1:1024 1028:2048 2050:5119 5123:6143 6145:9214 9218:13309 13313:14336 14340:15360 15362:16377" ht="16.5" thickBot="1" x14ac:dyDescent="0.45">
      <c r="A43" s="340"/>
      <c r="B43" s="362" t="s">
        <v>159</v>
      </c>
      <c r="C43" s="365"/>
      <c r="D43" s="365"/>
      <c r="E43" s="366"/>
      <c r="F43" s="367"/>
      <c r="G43" s="367"/>
      <c r="H43" s="368"/>
      <c r="I43" s="369"/>
      <c r="J43" s="369"/>
      <c r="K43" s="363"/>
      <c r="L43" s="350"/>
      <c r="M43" s="300"/>
      <c r="N43" s="295"/>
      <c r="O43" s="370"/>
      <c r="P43" s="370"/>
      <c r="Q43" s="371"/>
      <c r="R43" s="370"/>
      <c r="S43" s="370"/>
      <c r="T43" s="372"/>
      <c r="U43" s="373"/>
      <c r="V43" s="295"/>
      <c r="W43" s="295"/>
      <c r="X43" s="373"/>
      <c r="Y43" s="374"/>
      <c r="Z43" s="302"/>
      <c r="AA43" s="302"/>
      <c r="AB43" s="302"/>
      <c r="AC43" s="375"/>
      <c r="AD43" s="375"/>
      <c r="AE43" s="376"/>
      <c r="AF43" s="375"/>
      <c r="AG43" s="375"/>
      <c r="AH43" s="377"/>
      <c r="AI43" s="373"/>
      <c r="AJ43" s="295"/>
      <c r="AK43" s="295"/>
      <c r="AL43" s="295"/>
      <c r="AM43" s="295"/>
      <c r="AP43" s="378"/>
      <c r="AQ43" s="378"/>
      <c r="AR43" s="379"/>
      <c r="AS43" s="378"/>
      <c r="AT43" s="378"/>
      <c r="AU43" s="372"/>
      <c r="AV43" s="380"/>
      <c r="BA43" s="378"/>
      <c r="BB43" s="378"/>
      <c r="BC43" s="379"/>
      <c r="BD43" s="378"/>
      <c r="BE43" s="378"/>
      <c r="BF43" s="372"/>
      <c r="BG43" s="380"/>
      <c r="BI43" s="381"/>
      <c r="BJ43" s="382"/>
      <c r="BN43" s="378"/>
      <c r="BO43" s="378"/>
      <c r="BP43" s="379"/>
      <c r="BQ43" s="378"/>
      <c r="BR43" s="378"/>
      <c r="BS43" s="372"/>
      <c r="BT43" s="380"/>
      <c r="BV43" s="381"/>
      <c r="BW43" s="382"/>
      <c r="CA43" s="378"/>
      <c r="CB43" s="378"/>
      <c r="CC43" s="379"/>
      <c r="CD43" s="378"/>
      <c r="CE43" s="378"/>
      <c r="CF43" s="372"/>
      <c r="CG43" s="380"/>
      <c r="CI43" s="381"/>
      <c r="CJ43" s="382"/>
      <c r="CN43" s="378"/>
      <c r="CO43" s="378"/>
      <c r="CP43" s="379"/>
      <c r="CQ43" s="378"/>
      <c r="CR43" s="378"/>
      <c r="CS43" s="372"/>
      <c r="CT43" s="380"/>
      <c r="CV43" s="381"/>
      <c r="CW43" s="382"/>
      <c r="DA43" s="378"/>
      <c r="DB43" s="378"/>
      <c r="DC43" s="379"/>
      <c r="DD43" s="378"/>
      <c r="DE43" s="378"/>
      <c r="DF43" s="372"/>
      <c r="DG43" s="380"/>
      <c r="DI43" s="381"/>
      <c r="DJ43" s="382"/>
      <c r="DN43" s="378"/>
      <c r="DO43" s="378"/>
      <c r="DP43" s="379"/>
      <c r="DQ43" s="378"/>
      <c r="DR43" s="378"/>
      <c r="DS43" s="372"/>
      <c r="DT43" s="380"/>
      <c r="DV43" s="381"/>
      <c r="DW43" s="382"/>
      <c r="EA43" s="378"/>
      <c r="EB43" s="378"/>
      <c r="EC43" s="379"/>
      <c r="ED43" s="378"/>
      <c r="EE43" s="378"/>
      <c r="EF43" s="372"/>
      <c r="EG43" s="380"/>
      <c r="EI43" s="381"/>
      <c r="EJ43" s="382"/>
      <c r="EN43" s="378"/>
      <c r="EO43" s="378"/>
      <c r="EP43" s="379"/>
      <c r="EQ43" s="378"/>
      <c r="ER43" s="378"/>
      <c r="ES43" s="372"/>
      <c r="ET43" s="380"/>
      <c r="EV43" s="381"/>
      <c r="EW43" s="382"/>
      <c r="FA43" s="378"/>
      <c r="FB43" s="378"/>
      <c r="FC43" s="379"/>
      <c r="FD43" s="378"/>
      <c r="FE43" s="378"/>
      <c r="FF43" s="372"/>
      <c r="FG43" s="380"/>
      <c r="FI43" s="381"/>
      <c r="FJ43" s="382"/>
      <c r="FN43" s="378"/>
      <c r="FO43" s="378"/>
      <c r="FP43" s="379"/>
      <c r="FQ43" s="378"/>
      <c r="FR43" s="378"/>
      <c r="FS43" s="372"/>
      <c r="FT43" s="380"/>
      <c r="FV43" s="381"/>
      <c r="FW43" s="382"/>
      <c r="GA43" s="378"/>
      <c r="GB43" s="378"/>
      <c r="GC43" s="379"/>
      <c r="GD43" s="378"/>
      <c r="GE43" s="378"/>
      <c r="GF43" s="372"/>
      <c r="GG43" s="380"/>
      <c r="GI43" s="381"/>
      <c r="GJ43" s="382"/>
      <c r="GN43" s="378"/>
      <c r="GO43" s="378"/>
      <c r="GP43" s="379"/>
      <c r="GQ43" s="378"/>
      <c r="GR43" s="378"/>
      <c r="GS43" s="372"/>
      <c r="GT43" s="380"/>
      <c r="GV43" s="381"/>
      <c r="GW43" s="382"/>
      <c r="HA43" s="378"/>
      <c r="HB43" s="378"/>
      <c r="HC43" s="379"/>
      <c r="HD43" s="378"/>
      <c r="HE43" s="378"/>
      <c r="HF43" s="372"/>
      <c r="HG43" s="380"/>
      <c r="HI43" s="381"/>
      <c r="HJ43" s="382"/>
      <c r="HN43" s="378"/>
      <c r="HO43" s="378"/>
      <c r="HP43" s="379"/>
      <c r="HQ43" s="378"/>
      <c r="HR43" s="378"/>
      <c r="HS43" s="372"/>
      <c r="HT43" s="380"/>
      <c r="HV43" s="381"/>
      <c r="HW43" s="382"/>
      <c r="IA43" s="378"/>
      <c r="IB43" s="378"/>
      <c r="IC43" s="379"/>
      <c r="ID43" s="378"/>
      <c r="IE43" s="378"/>
      <c r="IF43" s="372"/>
      <c r="IG43" s="380"/>
      <c r="II43" s="381"/>
      <c r="IJ43" s="382"/>
      <c r="IN43" s="378"/>
      <c r="IO43" s="378"/>
      <c r="IP43" s="379"/>
      <c r="IQ43" s="378"/>
      <c r="IR43" s="378"/>
      <c r="IS43" s="372"/>
      <c r="IT43" s="380"/>
      <c r="IV43" s="381"/>
      <c r="IW43" s="382"/>
      <c r="JA43" s="378"/>
      <c r="JB43" s="378"/>
      <c r="JC43" s="379"/>
      <c r="JD43" s="378"/>
      <c r="JE43" s="378"/>
      <c r="JF43" s="372"/>
      <c r="JG43" s="380"/>
      <c r="JI43" s="381"/>
      <c r="JJ43" s="382"/>
      <c r="JN43" s="378"/>
      <c r="JO43" s="378"/>
      <c r="JP43" s="379"/>
      <c r="JQ43" s="378"/>
      <c r="JR43" s="378"/>
      <c r="JS43" s="372"/>
      <c r="JT43" s="380"/>
      <c r="JV43" s="381"/>
      <c r="JW43" s="382"/>
      <c r="KA43" s="378"/>
      <c r="KB43" s="378"/>
      <c r="KC43" s="379"/>
      <c r="KD43" s="378"/>
      <c r="KE43" s="378"/>
      <c r="KF43" s="372"/>
      <c r="KG43" s="380"/>
      <c r="KI43" s="381"/>
      <c r="KJ43" s="382"/>
      <c r="KN43" s="378"/>
      <c r="KO43" s="378"/>
      <c r="KP43" s="379"/>
      <c r="KQ43" s="378"/>
      <c r="KR43" s="378"/>
      <c r="KS43" s="372"/>
      <c r="KT43" s="380"/>
      <c r="KV43" s="381"/>
      <c r="KW43" s="382"/>
      <c r="LA43" s="378"/>
      <c r="LB43" s="378"/>
      <c r="LC43" s="379"/>
      <c r="LD43" s="378"/>
      <c r="LE43" s="378"/>
      <c r="LF43" s="372"/>
      <c r="LG43" s="380"/>
      <c r="LI43" s="381"/>
      <c r="LJ43" s="382"/>
      <c r="LN43" s="378"/>
      <c r="LO43" s="378"/>
      <c r="LP43" s="379"/>
      <c r="LQ43" s="378"/>
      <c r="LR43" s="378"/>
      <c r="LS43" s="372"/>
      <c r="LT43" s="380"/>
      <c r="LV43" s="381"/>
      <c r="LW43" s="382"/>
      <c r="MA43" s="378"/>
      <c r="MB43" s="378"/>
      <c r="MC43" s="379"/>
      <c r="MD43" s="378"/>
      <c r="ME43" s="378"/>
      <c r="MF43" s="372"/>
      <c r="MG43" s="380"/>
      <c r="MI43" s="381"/>
      <c r="MJ43" s="382"/>
      <c r="MN43" s="378"/>
      <c r="MO43" s="378"/>
      <c r="MP43" s="379"/>
      <c r="MQ43" s="378"/>
      <c r="MR43" s="378"/>
      <c r="MS43" s="372"/>
      <c r="MT43" s="380"/>
      <c r="MV43" s="381"/>
      <c r="MW43" s="382"/>
      <c r="NA43" s="378"/>
      <c r="NB43" s="378"/>
      <c r="NC43" s="379"/>
      <c r="ND43" s="378"/>
      <c r="NE43" s="378"/>
      <c r="NF43" s="372"/>
      <c r="NG43" s="380"/>
      <c r="NI43" s="381"/>
      <c r="NJ43" s="382"/>
      <c r="NN43" s="378"/>
      <c r="NO43" s="378"/>
      <c r="NP43" s="379"/>
      <c r="NQ43" s="378"/>
      <c r="NR43" s="378"/>
      <c r="NS43" s="372"/>
      <c r="NT43" s="380"/>
      <c r="NV43" s="381"/>
      <c r="NW43" s="382"/>
      <c r="OA43" s="378"/>
      <c r="OB43" s="378"/>
      <c r="OC43" s="379"/>
      <c r="OD43" s="378"/>
      <c r="OE43" s="378"/>
      <c r="OF43" s="372"/>
      <c r="OG43" s="380"/>
      <c r="OI43" s="381"/>
      <c r="OJ43" s="382"/>
      <c r="ON43" s="378"/>
      <c r="OO43" s="378"/>
      <c r="OP43" s="379"/>
      <c r="OQ43" s="378"/>
      <c r="OR43" s="378"/>
      <c r="OS43" s="372"/>
      <c r="OT43" s="380"/>
      <c r="OV43" s="381"/>
      <c r="OW43" s="382"/>
      <c r="PA43" s="378"/>
      <c r="PB43" s="378"/>
      <c r="PC43" s="379"/>
      <c r="PD43" s="378"/>
      <c r="PE43" s="378"/>
      <c r="PF43" s="372"/>
      <c r="PG43" s="380"/>
      <c r="PI43" s="381"/>
      <c r="PJ43" s="382"/>
      <c r="PN43" s="378"/>
      <c r="PO43" s="378"/>
      <c r="PP43" s="379"/>
      <c r="PQ43" s="378"/>
      <c r="PR43" s="378"/>
      <c r="PS43" s="372"/>
      <c r="PT43" s="380"/>
      <c r="PV43" s="381"/>
      <c r="PW43" s="382"/>
      <c r="QA43" s="378"/>
      <c r="QB43" s="378"/>
      <c r="QC43" s="379"/>
      <c r="QD43" s="378"/>
      <c r="QE43" s="378"/>
      <c r="QF43" s="372"/>
      <c r="QG43" s="380"/>
      <c r="QI43" s="381"/>
      <c r="QJ43" s="382"/>
      <c r="QN43" s="378"/>
      <c r="QO43" s="378"/>
      <c r="QP43" s="379"/>
      <c r="QQ43" s="378"/>
      <c r="QR43" s="378"/>
      <c r="QS43" s="372"/>
      <c r="QT43" s="380"/>
      <c r="QV43" s="381"/>
      <c r="QW43" s="382"/>
      <c r="RA43" s="378"/>
      <c r="RB43" s="378"/>
      <c r="RC43" s="379"/>
      <c r="RD43" s="378"/>
      <c r="RE43" s="378"/>
      <c r="RF43" s="372"/>
      <c r="RG43" s="380"/>
      <c r="RI43" s="381"/>
      <c r="RJ43" s="382"/>
      <c r="RN43" s="378"/>
      <c r="RO43" s="378"/>
      <c r="RP43" s="379"/>
      <c r="RQ43" s="378"/>
      <c r="RR43" s="378"/>
      <c r="RS43" s="372"/>
      <c r="RT43" s="380"/>
      <c r="RV43" s="381"/>
      <c r="RW43" s="382"/>
      <c r="SA43" s="378"/>
      <c r="SB43" s="378"/>
      <c r="SC43" s="379"/>
      <c r="SD43" s="378"/>
      <c r="SE43" s="378"/>
      <c r="SF43" s="372"/>
      <c r="SG43" s="380"/>
      <c r="SI43" s="381"/>
      <c r="SJ43" s="382"/>
      <c r="SN43" s="378"/>
      <c r="SO43" s="378"/>
      <c r="SP43" s="379"/>
      <c r="SQ43" s="378"/>
      <c r="SR43" s="378"/>
      <c r="SS43" s="372"/>
      <c r="ST43" s="380"/>
      <c r="SV43" s="381"/>
      <c r="SW43" s="382"/>
      <c r="TA43" s="378"/>
      <c r="TB43" s="378"/>
      <c r="TC43" s="379"/>
      <c r="TD43" s="378"/>
      <c r="TE43" s="378"/>
      <c r="TF43" s="372"/>
      <c r="TG43" s="380"/>
      <c r="TI43" s="381"/>
      <c r="TJ43" s="382"/>
      <c r="TN43" s="378"/>
      <c r="TO43" s="378"/>
      <c r="TP43" s="379"/>
      <c r="TQ43" s="378"/>
      <c r="TR43" s="378"/>
      <c r="TS43" s="372"/>
      <c r="TT43" s="380"/>
      <c r="TV43" s="381"/>
      <c r="TW43" s="382"/>
      <c r="UA43" s="378"/>
      <c r="UB43" s="378"/>
      <c r="UC43" s="379"/>
      <c r="UD43" s="378"/>
      <c r="UE43" s="378"/>
      <c r="UF43" s="372"/>
      <c r="UG43" s="380"/>
      <c r="UI43" s="381"/>
      <c r="UJ43" s="382"/>
      <c r="UN43" s="378"/>
      <c r="UO43" s="378"/>
      <c r="UP43" s="379"/>
      <c r="UQ43" s="378"/>
      <c r="UR43" s="378"/>
      <c r="US43" s="372"/>
      <c r="UT43" s="380"/>
      <c r="UV43" s="381"/>
      <c r="UW43" s="382"/>
      <c r="VA43" s="378"/>
      <c r="VB43" s="378"/>
      <c r="VC43" s="379"/>
      <c r="VD43" s="378"/>
      <c r="VE43" s="378"/>
      <c r="VF43" s="372"/>
      <c r="VG43" s="380"/>
      <c r="VI43" s="381"/>
      <c r="VJ43" s="382"/>
      <c r="VN43" s="378"/>
      <c r="VO43" s="378"/>
      <c r="VP43" s="379"/>
      <c r="VQ43" s="378"/>
      <c r="VR43" s="378"/>
      <c r="VS43" s="372"/>
      <c r="VT43" s="380"/>
      <c r="VV43" s="381"/>
      <c r="VW43" s="382"/>
      <c r="WA43" s="378"/>
      <c r="WB43" s="378"/>
      <c r="WC43" s="379"/>
      <c r="WD43" s="378"/>
      <c r="WE43" s="378"/>
      <c r="WF43" s="372"/>
      <c r="WG43" s="380"/>
      <c r="WI43" s="381"/>
      <c r="WJ43" s="382"/>
      <c r="WN43" s="378"/>
      <c r="WO43" s="378"/>
      <c r="WP43" s="379"/>
      <c r="WQ43" s="378"/>
      <c r="WR43" s="378"/>
      <c r="WS43" s="372"/>
      <c r="WT43" s="380"/>
      <c r="WV43" s="381"/>
      <c r="WW43" s="382"/>
      <c r="XA43" s="378"/>
      <c r="XB43" s="378"/>
      <c r="XC43" s="379"/>
      <c r="XD43" s="378"/>
      <c r="XE43" s="378"/>
      <c r="XF43" s="372"/>
      <c r="XG43" s="380"/>
      <c r="XI43" s="381"/>
      <c r="XJ43" s="382"/>
      <c r="XN43" s="378"/>
      <c r="XO43" s="378"/>
      <c r="XP43" s="379"/>
      <c r="XQ43" s="378"/>
      <c r="XR43" s="378"/>
      <c r="XS43" s="372"/>
      <c r="XT43" s="380"/>
      <c r="XV43" s="381"/>
      <c r="XW43" s="382"/>
      <c r="YA43" s="378"/>
      <c r="YB43" s="378"/>
      <c r="YC43" s="379"/>
      <c r="YD43" s="378"/>
      <c r="YE43" s="378"/>
      <c r="YF43" s="372"/>
      <c r="YG43" s="380"/>
      <c r="YI43" s="381"/>
      <c r="YJ43" s="382"/>
      <c r="YN43" s="378"/>
      <c r="YO43" s="378"/>
      <c r="YP43" s="379"/>
      <c r="YQ43" s="378"/>
      <c r="YR43" s="378"/>
      <c r="YS43" s="372"/>
      <c r="YT43" s="380"/>
      <c r="YV43" s="381"/>
      <c r="YW43" s="382"/>
      <c r="ZA43" s="378"/>
      <c r="ZB43" s="378"/>
      <c r="ZC43" s="379"/>
      <c r="ZD43" s="378"/>
      <c r="ZE43" s="378"/>
      <c r="ZF43" s="372"/>
      <c r="ZG43" s="380"/>
      <c r="ZI43" s="381"/>
      <c r="ZJ43" s="382"/>
      <c r="ZN43" s="378"/>
      <c r="ZO43" s="378"/>
      <c r="ZP43" s="379"/>
      <c r="ZQ43" s="378"/>
      <c r="ZR43" s="378"/>
      <c r="ZS43" s="372"/>
      <c r="ZT43" s="380"/>
      <c r="ZV43" s="381"/>
      <c r="ZW43" s="382"/>
      <c r="AAA43" s="378"/>
      <c r="AAB43" s="378"/>
      <c r="AAC43" s="379"/>
      <c r="AAD43" s="378"/>
      <c r="AAE43" s="378"/>
      <c r="AAF43" s="372"/>
      <c r="AAG43" s="380"/>
      <c r="AAI43" s="381"/>
      <c r="AAJ43" s="382"/>
      <c r="AAN43" s="378"/>
      <c r="AAO43" s="378"/>
      <c r="AAP43" s="379"/>
      <c r="AAQ43" s="378"/>
      <c r="AAR43" s="378"/>
      <c r="AAS43" s="372"/>
      <c r="AAT43" s="380"/>
      <c r="AAV43" s="381"/>
      <c r="AAW43" s="382"/>
      <c r="ABA43" s="378"/>
      <c r="ABB43" s="378"/>
      <c r="ABC43" s="379"/>
      <c r="ABD43" s="378"/>
      <c r="ABE43" s="378"/>
      <c r="ABF43" s="372"/>
      <c r="ABG43" s="380"/>
      <c r="ABI43" s="381"/>
      <c r="ABJ43" s="382"/>
      <c r="ABN43" s="378"/>
      <c r="ABO43" s="378"/>
      <c r="ABP43" s="379"/>
      <c r="ABQ43" s="378"/>
      <c r="ABR43" s="378"/>
      <c r="ABS43" s="372"/>
      <c r="ABT43" s="380"/>
      <c r="ABV43" s="381"/>
      <c r="ABW43" s="382"/>
      <c r="ACA43" s="378"/>
      <c r="ACB43" s="378"/>
      <c r="ACC43" s="379"/>
      <c r="ACD43" s="378"/>
      <c r="ACE43" s="378"/>
      <c r="ACF43" s="372"/>
      <c r="ACG43" s="380"/>
      <c r="ACI43" s="381"/>
      <c r="ACJ43" s="382"/>
      <c r="ACN43" s="378"/>
      <c r="ACO43" s="378"/>
      <c r="ACP43" s="379"/>
      <c r="ACQ43" s="378"/>
      <c r="ACR43" s="378"/>
      <c r="ACS43" s="372"/>
      <c r="ACT43" s="380"/>
      <c r="ACV43" s="381"/>
      <c r="ACW43" s="382"/>
      <c r="ADA43" s="378"/>
      <c r="ADB43" s="378"/>
      <c r="ADC43" s="379"/>
      <c r="ADD43" s="378"/>
      <c r="ADE43" s="378"/>
      <c r="ADF43" s="372"/>
      <c r="ADG43" s="380"/>
      <c r="ADI43" s="381"/>
      <c r="ADJ43" s="382"/>
      <c r="ADN43" s="378"/>
      <c r="ADO43" s="378"/>
      <c r="ADP43" s="379"/>
      <c r="ADQ43" s="378"/>
      <c r="ADR43" s="378"/>
      <c r="ADS43" s="372"/>
      <c r="ADT43" s="380"/>
      <c r="ADV43" s="381"/>
      <c r="ADW43" s="382"/>
      <c r="AEA43" s="378"/>
      <c r="AEB43" s="378"/>
      <c r="AEC43" s="379"/>
      <c r="AED43" s="378"/>
      <c r="AEE43" s="378"/>
      <c r="AEF43" s="372"/>
      <c r="AEG43" s="380"/>
      <c r="AEI43" s="381"/>
      <c r="AEJ43" s="382"/>
      <c r="AEN43" s="378"/>
      <c r="AEO43" s="378"/>
      <c r="AEP43" s="379"/>
      <c r="AEQ43" s="378"/>
      <c r="AER43" s="378"/>
      <c r="AES43" s="372"/>
      <c r="AET43" s="380"/>
      <c r="AEV43" s="381"/>
      <c r="AEW43" s="382"/>
      <c r="AFA43" s="378"/>
      <c r="AFB43" s="378"/>
      <c r="AFC43" s="379"/>
      <c r="AFD43" s="378"/>
      <c r="AFE43" s="378"/>
      <c r="AFF43" s="372"/>
      <c r="AFG43" s="380"/>
      <c r="AFI43" s="381"/>
      <c r="AFJ43" s="382"/>
      <c r="AFN43" s="378"/>
      <c r="AFO43" s="378"/>
      <c r="AFP43" s="379"/>
      <c r="AFQ43" s="378"/>
      <c r="AFR43" s="378"/>
      <c r="AFS43" s="372"/>
      <c r="AFT43" s="380"/>
      <c r="AFV43" s="381"/>
      <c r="AFW43" s="382"/>
      <c r="AGA43" s="378"/>
      <c r="AGB43" s="378"/>
      <c r="AGC43" s="379"/>
      <c r="AGD43" s="378"/>
      <c r="AGE43" s="378"/>
      <c r="AGF43" s="372"/>
      <c r="AGG43" s="380"/>
      <c r="AGI43" s="381"/>
      <c r="AGJ43" s="382"/>
      <c r="AGN43" s="378"/>
      <c r="AGO43" s="378"/>
      <c r="AGP43" s="379"/>
      <c r="AGQ43" s="378"/>
      <c r="AGR43" s="378"/>
      <c r="AGS43" s="372"/>
      <c r="AGT43" s="380"/>
      <c r="AGV43" s="381"/>
      <c r="AGW43" s="382"/>
      <c r="AHA43" s="378"/>
      <c r="AHB43" s="378"/>
      <c r="AHC43" s="379"/>
      <c r="AHD43" s="378"/>
      <c r="AHE43" s="378"/>
      <c r="AHF43" s="372"/>
      <c r="AHG43" s="380"/>
      <c r="AHI43" s="381"/>
      <c r="AHJ43" s="382"/>
      <c r="AHN43" s="378"/>
      <c r="AHO43" s="378"/>
      <c r="AHP43" s="379"/>
      <c r="AHQ43" s="378"/>
      <c r="AHR43" s="378"/>
      <c r="AHS43" s="372"/>
      <c r="AHT43" s="380"/>
      <c r="AHV43" s="381"/>
      <c r="AHW43" s="382"/>
      <c r="AIA43" s="378"/>
      <c r="AIB43" s="378"/>
      <c r="AIC43" s="379"/>
      <c r="AID43" s="378"/>
      <c r="AIE43" s="378"/>
      <c r="AIF43" s="372"/>
      <c r="AIG43" s="380"/>
      <c r="AII43" s="381"/>
      <c r="AIJ43" s="382"/>
      <c r="AIN43" s="378"/>
      <c r="AIO43" s="378"/>
      <c r="AIP43" s="379"/>
      <c r="AIQ43" s="378"/>
      <c r="AIR43" s="378"/>
      <c r="AIS43" s="372"/>
      <c r="AIT43" s="380"/>
      <c r="AIV43" s="381"/>
      <c r="AIW43" s="382"/>
      <c r="AJA43" s="378"/>
      <c r="AJB43" s="378"/>
      <c r="AJC43" s="379"/>
      <c r="AJD43" s="378"/>
      <c r="AJE43" s="378"/>
      <c r="AJF43" s="372"/>
      <c r="AJG43" s="380"/>
      <c r="AJI43" s="381"/>
      <c r="AJJ43" s="382"/>
      <c r="AJN43" s="378"/>
      <c r="AJO43" s="378"/>
      <c r="AJP43" s="379"/>
      <c r="AJQ43" s="378"/>
      <c r="AJR43" s="378"/>
      <c r="AJS43" s="372"/>
      <c r="AJT43" s="380"/>
      <c r="AJV43" s="381"/>
      <c r="AJW43" s="382"/>
      <c r="AKA43" s="378"/>
      <c r="AKB43" s="378"/>
      <c r="AKC43" s="379"/>
      <c r="AKD43" s="378"/>
      <c r="AKE43" s="378"/>
      <c r="AKF43" s="372"/>
      <c r="AKG43" s="380"/>
      <c r="AKI43" s="381"/>
      <c r="AKJ43" s="382"/>
      <c r="AKN43" s="378"/>
      <c r="AKO43" s="378"/>
      <c r="AKP43" s="379"/>
      <c r="AKQ43" s="378"/>
      <c r="AKR43" s="378"/>
      <c r="AKS43" s="372"/>
      <c r="AKT43" s="380"/>
      <c r="AKV43" s="381"/>
      <c r="AKW43" s="382"/>
      <c r="ALA43" s="378"/>
      <c r="ALB43" s="378"/>
      <c r="ALC43" s="379"/>
      <c r="ALD43" s="378"/>
      <c r="ALE43" s="378"/>
      <c r="ALF43" s="372"/>
      <c r="ALG43" s="380"/>
      <c r="ALI43" s="381"/>
      <c r="ALJ43" s="382"/>
      <c r="ALN43" s="378"/>
      <c r="ALO43" s="378"/>
      <c r="ALP43" s="379"/>
      <c r="ALQ43" s="378"/>
      <c r="ALR43" s="378"/>
      <c r="ALS43" s="372"/>
      <c r="ALT43" s="380"/>
      <c r="ALV43" s="381"/>
      <c r="ALW43" s="382"/>
      <c r="AMA43" s="378"/>
      <c r="AMB43" s="378"/>
      <c r="AMC43" s="379"/>
      <c r="AMD43" s="378"/>
      <c r="AME43" s="378"/>
      <c r="AMF43" s="372"/>
      <c r="AMG43" s="380"/>
      <c r="AMI43" s="381"/>
      <c r="AMJ43" s="382"/>
      <c r="AMN43" s="378"/>
      <c r="AMO43" s="378"/>
      <c r="AMP43" s="379"/>
      <c r="AMQ43" s="378"/>
      <c r="AMR43" s="378"/>
      <c r="AMS43" s="372"/>
      <c r="AMT43" s="380"/>
      <c r="AMV43" s="381"/>
      <c r="AMW43" s="382"/>
      <c r="ANA43" s="378"/>
      <c r="ANB43" s="378"/>
      <c r="ANC43" s="379"/>
      <c r="AND43" s="378"/>
      <c r="ANE43" s="378"/>
      <c r="ANF43" s="372"/>
      <c r="ANG43" s="380"/>
      <c r="ANI43" s="381"/>
      <c r="ANJ43" s="382"/>
      <c r="ANN43" s="378"/>
      <c r="ANO43" s="378"/>
      <c r="ANP43" s="379"/>
      <c r="ANQ43" s="378"/>
      <c r="ANR43" s="378"/>
      <c r="ANS43" s="372"/>
      <c r="ANT43" s="380"/>
      <c r="ANV43" s="381"/>
      <c r="ANW43" s="382"/>
      <c r="AOA43" s="378"/>
      <c r="AOB43" s="378"/>
      <c r="AOC43" s="379"/>
      <c r="AOD43" s="378"/>
      <c r="AOE43" s="378"/>
      <c r="AOF43" s="372"/>
      <c r="AOG43" s="380"/>
      <c r="AOI43" s="381"/>
      <c r="AOJ43" s="382"/>
      <c r="AON43" s="378"/>
      <c r="AOO43" s="378"/>
      <c r="AOP43" s="379"/>
      <c r="AOQ43" s="378"/>
      <c r="AOR43" s="378"/>
      <c r="AOS43" s="372"/>
      <c r="AOT43" s="380"/>
      <c r="AOV43" s="381"/>
      <c r="AOW43" s="382"/>
      <c r="APA43" s="378"/>
      <c r="APB43" s="378"/>
      <c r="APC43" s="379"/>
      <c r="APD43" s="378"/>
      <c r="APE43" s="378"/>
      <c r="APF43" s="372"/>
      <c r="APG43" s="380"/>
      <c r="API43" s="381"/>
      <c r="APJ43" s="382"/>
      <c r="APN43" s="378"/>
      <c r="APO43" s="378"/>
      <c r="APP43" s="379"/>
      <c r="APQ43" s="378"/>
      <c r="APR43" s="378"/>
      <c r="APS43" s="372"/>
      <c r="APT43" s="380"/>
      <c r="APV43" s="381"/>
      <c r="APW43" s="382"/>
      <c r="AQA43" s="378"/>
      <c r="AQB43" s="378"/>
      <c r="AQC43" s="379"/>
      <c r="AQD43" s="378"/>
      <c r="AQE43" s="378"/>
      <c r="AQF43" s="372"/>
      <c r="AQG43" s="380"/>
      <c r="AQI43" s="381"/>
      <c r="AQJ43" s="382"/>
      <c r="AQN43" s="378"/>
      <c r="AQO43" s="378"/>
      <c r="AQP43" s="379"/>
      <c r="AQQ43" s="378"/>
      <c r="AQR43" s="378"/>
      <c r="AQS43" s="372"/>
      <c r="AQT43" s="380"/>
      <c r="AQV43" s="381"/>
      <c r="AQW43" s="382"/>
      <c r="ARA43" s="378"/>
      <c r="ARB43" s="378"/>
      <c r="ARC43" s="379"/>
      <c r="ARD43" s="378"/>
      <c r="ARE43" s="378"/>
      <c r="ARF43" s="372"/>
      <c r="ARG43" s="380"/>
      <c r="ARI43" s="381"/>
      <c r="ARJ43" s="382"/>
      <c r="ARN43" s="378"/>
      <c r="ARO43" s="378"/>
      <c r="ARP43" s="379"/>
      <c r="ARQ43" s="378"/>
      <c r="ARR43" s="378"/>
      <c r="ARS43" s="372"/>
      <c r="ART43" s="380"/>
      <c r="ARV43" s="381"/>
      <c r="ARW43" s="382"/>
      <c r="ASA43" s="378"/>
      <c r="ASB43" s="378"/>
      <c r="ASC43" s="379"/>
      <c r="ASD43" s="378"/>
      <c r="ASE43" s="378"/>
      <c r="ASF43" s="372"/>
      <c r="ASG43" s="380"/>
      <c r="ASI43" s="381"/>
      <c r="ASJ43" s="382"/>
      <c r="ASN43" s="378"/>
      <c r="ASO43" s="378"/>
      <c r="ASP43" s="379"/>
      <c r="ASQ43" s="378"/>
      <c r="ASR43" s="378"/>
      <c r="ASS43" s="372"/>
      <c r="AST43" s="380"/>
      <c r="ASV43" s="381"/>
      <c r="ASW43" s="382"/>
      <c r="ATA43" s="378"/>
      <c r="ATB43" s="378"/>
      <c r="ATC43" s="379"/>
      <c r="ATD43" s="378"/>
      <c r="ATE43" s="378"/>
      <c r="ATF43" s="372"/>
      <c r="ATG43" s="380"/>
      <c r="ATI43" s="381"/>
      <c r="ATJ43" s="382"/>
      <c r="ATN43" s="378"/>
      <c r="ATO43" s="378"/>
      <c r="ATP43" s="379"/>
      <c r="ATQ43" s="378"/>
      <c r="ATR43" s="378"/>
      <c r="ATS43" s="372"/>
      <c r="ATT43" s="380"/>
      <c r="ATV43" s="381"/>
      <c r="ATW43" s="382"/>
      <c r="AUA43" s="378"/>
      <c r="AUB43" s="378"/>
      <c r="AUC43" s="379"/>
      <c r="AUD43" s="378"/>
      <c r="AUE43" s="378"/>
      <c r="AUF43" s="372"/>
      <c r="AUG43" s="380"/>
      <c r="AUI43" s="381"/>
      <c r="AUJ43" s="382"/>
      <c r="AUN43" s="378"/>
      <c r="AUO43" s="378"/>
      <c r="AUP43" s="379"/>
      <c r="AUQ43" s="378"/>
      <c r="AUR43" s="378"/>
      <c r="AUS43" s="372"/>
      <c r="AUT43" s="380"/>
      <c r="AUV43" s="381"/>
      <c r="AUW43" s="382"/>
      <c r="AVA43" s="378"/>
      <c r="AVB43" s="378"/>
      <c r="AVC43" s="379"/>
      <c r="AVD43" s="378"/>
      <c r="AVE43" s="378"/>
      <c r="AVF43" s="372"/>
      <c r="AVG43" s="380"/>
      <c r="AVI43" s="381"/>
      <c r="AVJ43" s="382"/>
      <c r="AVN43" s="378"/>
      <c r="AVO43" s="378"/>
      <c r="AVP43" s="379"/>
      <c r="AVQ43" s="378"/>
      <c r="AVR43" s="378"/>
      <c r="AVS43" s="372"/>
      <c r="AVT43" s="380"/>
      <c r="AVV43" s="381"/>
      <c r="AVW43" s="382"/>
      <c r="AWA43" s="378"/>
      <c r="AWB43" s="378"/>
      <c r="AWC43" s="379"/>
      <c r="AWD43" s="378"/>
      <c r="AWE43" s="378"/>
      <c r="AWF43" s="372"/>
      <c r="AWG43" s="380"/>
      <c r="AWI43" s="381"/>
      <c r="AWJ43" s="382"/>
      <c r="AWN43" s="378"/>
      <c r="AWO43" s="378"/>
      <c r="AWP43" s="379"/>
      <c r="AWQ43" s="378"/>
      <c r="AWR43" s="378"/>
      <c r="AWS43" s="372"/>
      <c r="AWT43" s="380"/>
      <c r="AWV43" s="381"/>
      <c r="AWW43" s="382"/>
      <c r="AXA43" s="378"/>
      <c r="AXB43" s="378"/>
      <c r="AXC43" s="379"/>
      <c r="AXD43" s="378"/>
      <c r="AXE43" s="378"/>
      <c r="AXF43" s="372"/>
      <c r="AXG43" s="380"/>
      <c r="AXI43" s="381"/>
      <c r="AXJ43" s="382"/>
      <c r="AXN43" s="378"/>
      <c r="AXO43" s="378"/>
      <c r="AXP43" s="379"/>
      <c r="AXQ43" s="378"/>
      <c r="AXR43" s="378"/>
      <c r="AXS43" s="372"/>
      <c r="AXT43" s="380"/>
      <c r="AXV43" s="381"/>
      <c r="AXW43" s="382"/>
      <c r="AYA43" s="378"/>
      <c r="AYB43" s="378"/>
      <c r="AYC43" s="379"/>
      <c r="AYD43" s="378"/>
      <c r="AYE43" s="378"/>
      <c r="AYF43" s="372"/>
      <c r="AYG43" s="380"/>
      <c r="AYI43" s="381"/>
      <c r="AYJ43" s="382"/>
      <c r="AYN43" s="378"/>
      <c r="AYO43" s="378"/>
      <c r="AYP43" s="379"/>
      <c r="AYQ43" s="378"/>
      <c r="AYR43" s="378"/>
      <c r="AYS43" s="372"/>
      <c r="AYT43" s="380"/>
      <c r="AYV43" s="381"/>
      <c r="AYW43" s="382"/>
      <c r="AZA43" s="378"/>
      <c r="AZB43" s="378"/>
      <c r="AZC43" s="379"/>
      <c r="AZD43" s="378"/>
      <c r="AZE43" s="378"/>
      <c r="AZF43" s="372"/>
      <c r="AZG43" s="380"/>
      <c r="AZI43" s="381"/>
      <c r="AZJ43" s="382"/>
      <c r="AZN43" s="378"/>
      <c r="AZO43" s="378"/>
      <c r="AZP43" s="379"/>
      <c r="AZQ43" s="378"/>
      <c r="AZR43" s="378"/>
      <c r="AZS43" s="372"/>
      <c r="AZT43" s="380"/>
      <c r="AZV43" s="381"/>
      <c r="AZW43" s="382"/>
      <c r="BAA43" s="378"/>
      <c r="BAB43" s="378"/>
      <c r="BAC43" s="379"/>
      <c r="BAD43" s="378"/>
      <c r="BAE43" s="378"/>
      <c r="BAF43" s="372"/>
      <c r="BAG43" s="380"/>
      <c r="BAI43" s="381"/>
      <c r="BAJ43" s="382"/>
      <c r="BAN43" s="378"/>
      <c r="BAO43" s="378"/>
      <c r="BAP43" s="379"/>
      <c r="BAQ43" s="378"/>
      <c r="BAR43" s="378"/>
      <c r="BAS43" s="372"/>
      <c r="BAT43" s="380"/>
      <c r="BAV43" s="381"/>
      <c r="BAW43" s="382"/>
      <c r="BBA43" s="378"/>
      <c r="BBB43" s="378"/>
      <c r="BBC43" s="379"/>
      <c r="BBD43" s="378"/>
      <c r="BBE43" s="378"/>
      <c r="BBF43" s="372"/>
      <c r="BBG43" s="380"/>
      <c r="BBI43" s="381"/>
      <c r="BBJ43" s="382"/>
      <c r="BBN43" s="378"/>
      <c r="BBO43" s="378"/>
      <c r="BBP43" s="379"/>
      <c r="BBQ43" s="378"/>
      <c r="BBR43" s="378"/>
      <c r="BBS43" s="372"/>
      <c r="BBT43" s="380"/>
      <c r="BBV43" s="381"/>
      <c r="BBW43" s="382"/>
      <c r="BCA43" s="378"/>
      <c r="BCB43" s="378"/>
      <c r="BCC43" s="379"/>
      <c r="BCD43" s="378"/>
      <c r="BCE43" s="378"/>
      <c r="BCF43" s="372"/>
      <c r="BCG43" s="380"/>
      <c r="BCI43" s="381"/>
      <c r="BCJ43" s="382"/>
      <c r="BCN43" s="378"/>
      <c r="BCO43" s="378"/>
      <c r="BCP43" s="379"/>
      <c r="BCQ43" s="378"/>
      <c r="BCR43" s="378"/>
      <c r="BCS43" s="372"/>
      <c r="BCT43" s="380"/>
      <c r="BCV43" s="381"/>
      <c r="BCW43" s="382"/>
      <c r="BDA43" s="378"/>
      <c r="BDB43" s="378"/>
      <c r="BDC43" s="379"/>
      <c r="BDD43" s="378"/>
      <c r="BDE43" s="378"/>
      <c r="BDF43" s="372"/>
      <c r="BDG43" s="380"/>
      <c r="BDI43" s="381"/>
      <c r="BDJ43" s="382"/>
      <c r="BDN43" s="378"/>
      <c r="BDO43" s="378"/>
      <c r="BDP43" s="379"/>
      <c r="BDQ43" s="378"/>
      <c r="BDR43" s="378"/>
      <c r="BDS43" s="372"/>
      <c r="BDT43" s="380"/>
      <c r="BDV43" s="381"/>
      <c r="BDW43" s="382"/>
      <c r="BEA43" s="378"/>
      <c r="BEB43" s="378"/>
      <c r="BEC43" s="379"/>
      <c r="BED43" s="378"/>
      <c r="BEE43" s="378"/>
      <c r="BEF43" s="372"/>
      <c r="BEG43" s="380"/>
      <c r="BEI43" s="381"/>
      <c r="BEJ43" s="382"/>
      <c r="BEN43" s="378"/>
      <c r="BEO43" s="378"/>
      <c r="BEP43" s="379"/>
      <c r="BEQ43" s="378"/>
      <c r="BER43" s="378"/>
      <c r="BES43" s="372"/>
      <c r="BET43" s="380"/>
      <c r="BEV43" s="381"/>
      <c r="BEW43" s="382"/>
      <c r="BFA43" s="378"/>
      <c r="BFB43" s="378"/>
      <c r="BFC43" s="379"/>
      <c r="BFD43" s="378"/>
      <c r="BFE43" s="378"/>
      <c r="BFF43" s="372"/>
      <c r="BFG43" s="380"/>
      <c r="BFI43" s="381"/>
      <c r="BFJ43" s="382"/>
      <c r="BFN43" s="378"/>
      <c r="BFO43" s="378"/>
      <c r="BFP43" s="379"/>
      <c r="BFQ43" s="378"/>
      <c r="BFR43" s="378"/>
      <c r="BFS43" s="372"/>
      <c r="BFT43" s="380"/>
      <c r="BFV43" s="381"/>
      <c r="BFW43" s="382"/>
      <c r="BGA43" s="378"/>
      <c r="BGB43" s="378"/>
      <c r="BGC43" s="379"/>
      <c r="BGD43" s="378"/>
      <c r="BGE43" s="378"/>
      <c r="BGF43" s="372"/>
      <c r="BGG43" s="380"/>
      <c r="BGI43" s="381"/>
      <c r="BGJ43" s="382"/>
      <c r="BGN43" s="378"/>
      <c r="BGO43" s="378"/>
      <c r="BGP43" s="379"/>
      <c r="BGQ43" s="378"/>
      <c r="BGR43" s="378"/>
      <c r="BGS43" s="372"/>
      <c r="BGT43" s="380"/>
      <c r="BGV43" s="381"/>
      <c r="BGW43" s="382"/>
      <c r="BHA43" s="378"/>
      <c r="BHB43" s="378"/>
      <c r="BHC43" s="379"/>
      <c r="BHD43" s="378"/>
      <c r="BHE43" s="378"/>
      <c r="BHF43" s="372"/>
      <c r="BHG43" s="380"/>
      <c r="BHI43" s="381"/>
      <c r="BHJ43" s="382"/>
      <c r="BHN43" s="378"/>
      <c r="BHO43" s="378"/>
      <c r="BHP43" s="379"/>
      <c r="BHQ43" s="378"/>
      <c r="BHR43" s="378"/>
      <c r="BHS43" s="372"/>
      <c r="BHT43" s="380"/>
      <c r="BHV43" s="381"/>
      <c r="BHW43" s="382"/>
      <c r="BIA43" s="378"/>
      <c r="BIB43" s="378"/>
      <c r="BIC43" s="379"/>
      <c r="BID43" s="378"/>
      <c r="BIE43" s="378"/>
      <c r="BIF43" s="372"/>
      <c r="BIG43" s="380"/>
      <c r="BII43" s="381"/>
      <c r="BIJ43" s="382"/>
      <c r="BIN43" s="378"/>
      <c r="BIO43" s="378"/>
      <c r="BIP43" s="379"/>
      <c r="BIQ43" s="378"/>
      <c r="BIR43" s="378"/>
      <c r="BIS43" s="372"/>
      <c r="BIT43" s="380"/>
      <c r="BIV43" s="381"/>
      <c r="BIW43" s="382"/>
      <c r="BJA43" s="378"/>
      <c r="BJB43" s="378"/>
      <c r="BJC43" s="379"/>
      <c r="BJD43" s="378"/>
      <c r="BJE43" s="378"/>
      <c r="BJF43" s="372"/>
      <c r="BJG43" s="380"/>
      <c r="BJI43" s="381"/>
      <c r="BJJ43" s="382"/>
      <c r="BJN43" s="378"/>
      <c r="BJO43" s="378"/>
      <c r="BJP43" s="379"/>
      <c r="BJQ43" s="378"/>
      <c r="BJR43" s="378"/>
      <c r="BJS43" s="372"/>
      <c r="BJT43" s="380"/>
      <c r="BJV43" s="381"/>
      <c r="BJW43" s="382"/>
      <c r="BKA43" s="378"/>
      <c r="BKB43" s="378"/>
      <c r="BKC43" s="379"/>
      <c r="BKD43" s="378"/>
      <c r="BKE43" s="378"/>
      <c r="BKF43" s="372"/>
      <c r="BKG43" s="380"/>
      <c r="BKI43" s="381"/>
      <c r="BKJ43" s="382"/>
      <c r="BKN43" s="378"/>
      <c r="BKO43" s="378"/>
      <c r="BKP43" s="379"/>
      <c r="BKQ43" s="378"/>
      <c r="BKR43" s="378"/>
      <c r="BKS43" s="372"/>
      <c r="BKT43" s="380"/>
      <c r="BKV43" s="381"/>
      <c r="BKW43" s="382"/>
      <c r="BLA43" s="378"/>
      <c r="BLB43" s="378"/>
      <c r="BLC43" s="379"/>
      <c r="BLD43" s="378"/>
      <c r="BLE43" s="378"/>
      <c r="BLF43" s="372"/>
      <c r="BLG43" s="380"/>
      <c r="BLI43" s="381"/>
      <c r="BLJ43" s="382"/>
      <c r="BLN43" s="378"/>
      <c r="BLO43" s="378"/>
      <c r="BLP43" s="379"/>
      <c r="BLQ43" s="378"/>
      <c r="BLR43" s="378"/>
      <c r="BLS43" s="372"/>
      <c r="BLT43" s="380"/>
      <c r="BLV43" s="381"/>
      <c r="BLW43" s="382"/>
      <c r="BMA43" s="378"/>
      <c r="BMB43" s="378"/>
      <c r="BMC43" s="379"/>
      <c r="BMD43" s="378"/>
      <c r="BME43" s="378"/>
      <c r="BMF43" s="372"/>
      <c r="BMG43" s="380"/>
      <c r="BMI43" s="381"/>
      <c r="BMJ43" s="382"/>
      <c r="BMN43" s="378"/>
      <c r="BMO43" s="378"/>
      <c r="BMP43" s="379"/>
      <c r="BMQ43" s="378"/>
      <c r="BMR43" s="378"/>
      <c r="BMS43" s="372"/>
      <c r="BMT43" s="380"/>
      <c r="BMV43" s="381"/>
      <c r="BMW43" s="382"/>
      <c r="BNA43" s="378"/>
      <c r="BNB43" s="378"/>
      <c r="BNC43" s="379"/>
      <c r="BND43" s="378"/>
      <c r="BNE43" s="378"/>
      <c r="BNF43" s="372"/>
      <c r="BNG43" s="380"/>
      <c r="BNI43" s="381"/>
      <c r="BNJ43" s="382"/>
      <c r="BNN43" s="378"/>
      <c r="BNO43" s="378"/>
      <c r="BNP43" s="379"/>
      <c r="BNQ43" s="378"/>
      <c r="BNR43" s="378"/>
      <c r="BNS43" s="372"/>
      <c r="BNT43" s="380"/>
      <c r="BNV43" s="381"/>
      <c r="BNW43" s="382"/>
      <c r="BOA43" s="378"/>
      <c r="BOB43" s="378"/>
      <c r="BOC43" s="379"/>
      <c r="BOD43" s="378"/>
      <c r="BOE43" s="378"/>
      <c r="BOF43" s="372"/>
      <c r="BOG43" s="380"/>
      <c r="BOI43" s="381"/>
      <c r="BOJ43" s="382"/>
      <c r="BON43" s="378"/>
      <c r="BOO43" s="378"/>
      <c r="BOP43" s="379"/>
      <c r="BOQ43" s="378"/>
      <c r="BOR43" s="378"/>
      <c r="BOS43" s="372"/>
      <c r="BOT43" s="380"/>
      <c r="BOV43" s="381"/>
      <c r="BOW43" s="382"/>
      <c r="BPA43" s="378"/>
      <c r="BPB43" s="378"/>
      <c r="BPC43" s="379"/>
      <c r="BPD43" s="378"/>
      <c r="BPE43" s="378"/>
      <c r="BPF43" s="372"/>
      <c r="BPG43" s="380"/>
      <c r="BPI43" s="381"/>
      <c r="BPJ43" s="382"/>
      <c r="BPN43" s="378"/>
      <c r="BPO43" s="378"/>
      <c r="BPP43" s="379"/>
      <c r="BPQ43" s="378"/>
      <c r="BPR43" s="378"/>
      <c r="BPS43" s="372"/>
      <c r="BPT43" s="380"/>
      <c r="BPV43" s="381"/>
      <c r="BPW43" s="382"/>
      <c r="BQA43" s="378"/>
      <c r="BQB43" s="378"/>
      <c r="BQC43" s="379"/>
      <c r="BQD43" s="378"/>
      <c r="BQE43" s="378"/>
      <c r="BQF43" s="372"/>
      <c r="BQG43" s="380"/>
      <c r="BQI43" s="381"/>
      <c r="BQJ43" s="382"/>
      <c r="BQN43" s="378"/>
      <c r="BQO43" s="378"/>
      <c r="BQP43" s="379"/>
      <c r="BQQ43" s="378"/>
      <c r="BQR43" s="378"/>
      <c r="BQS43" s="372"/>
      <c r="BQT43" s="380"/>
      <c r="BQV43" s="381"/>
      <c r="BQW43" s="382"/>
      <c r="BRA43" s="378"/>
      <c r="BRB43" s="378"/>
      <c r="BRC43" s="379"/>
      <c r="BRD43" s="378"/>
      <c r="BRE43" s="378"/>
      <c r="BRF43" s="372"/>
      <c r="BRG43" s="380"/>
      <c r="BRI43" s="381"/>
      <c r="BRJ43" s="382"/>
      <c r="BRN43" s="378"/>
      <c r="BRO43" s="378"/>
      <c r="BRP43" s="379"/>
      <c r="BRQ43" s="378"/>
      <c r="BRR43" s="378"/>
      <c r="BRS43" s="372"/>
      <c r="BRT43" s="380"/>
      <c r="BRV43" s="381"/>
      <c r="BRW43" s="382"/>
      <c r="BSA43" s="378"/>
      <c r="BSB43" s="378"/>
      <c r="BSC43" s="379"/>
      <c r="BSD43" s="378"/>
      <c r="BSE43" s="378"/>
      <c r="BSF43" s="372"/>
      <c r="BSG43" s="380"/>
      <c r="BSI43" s="381"/>
      <c r="BSJ43" s="382"/>
      <c r="BSN43" s="378"/>
      <c r="BSO43" s="378"/>
      <c r="BSP43" s="379"/>
      <c r="BSQ43" s="378"/>
      <c r="BSR43" s="378"/>
      <c r="BSS43" s="372"/>
      <c r="BST43" s="380"/>
      <c r="BSV43" s="381"/>
      <c r="BSW43" s="382"/>
      <c r="BTA43" s="378"/>
      <c r="BTB43" s="378"/>
      <c r="BTC43" s="379"/>
      <c r="BTD43" s="378"/>
      <c r="BTE43" s="378"/>
      <c r="BTF43" s="372"/>
      <c r="BTG43" s="380"/>
      <c r="BTI43" s="381"/>
      <c r="BTJ43" s="382"/>
      <c r="BTN43" s="378"/>
      <c r="BTO43" s="378"/>
      <c r="BTP43" s="379"/>
      <c r="BTQ43" s="378"/>
      <c r="BTR43" s="378"/>
      <c r="BTS43" s="372"/>
      <c r="BTT43" s="380"/>
      <c r="BTV43" s="381"/>
      <c r="BTW43" s="382"/>
      <c r="BUA43" s="378"/>
      <c r="BUB43" s="378"/>
      <c r="BUC43" s="379"/>
      <c r="BUD43" s="378"/>
      <c r="BUE43" s="378"/>
      <c r="BUF43" s="372"/>
      <c r="BUG43" s="380"/>
      <c r="BUI43" s="381"/>
      <c r="BUJ43" s="382"/>
      <c r="BUN43" s="378"/>
      <c r="BUO43" s="378"/>
      <c r="BUP43" s="379"/>
      <c r="BUQ43" s="378"/>
      <c r="BUR43" s="378"/>
      <c r="BUS43" s="372"/>
      <c r="BUT43" s="380"/>
      <c r="BUV43" s="381"/>
      <c r="BUW43" s="382"/>
      <c r="BVA43" s="378"/>
      <c r="BVB43" s="378"/>
      <c r="BVC43" s="379"/>
      <c r="BVD43" s="378"/>
      <c r="BVE43" s="378"/>
      <c r="BVF43" s="372"/>
      <c r="BVG43" s="380"/>
      <c r="BVI43" s="381"/>
      <c r="BVJ43" s="382"/>
      <c r="BVN43" s="378"/>
      <c r="BVO43" s="378"/>
      <c r="BVP43" s="379"/>
      <c r="BVQ43" s="378"/>
      <c r="BVR43" s="378"/>
      <c r="BVS43" s="372"/>
      <c r="BVT43" s="380"/>
      <c r="BVV43" s="381"/>
      <c r="BVW43" s="382"/>
      <c r="BWA43" s="378"/>
      <c r="BWB43" s="378"/>
      <c r="BWC43" s="379"/>
      <c r="BWD43" s="378"/>
      <c r="BWE43" s="378"/>
      <c r="BWF43" s="372"/>
      <c r="BWG43" s="380"/>
      <c r="BWI43" s="381"/>
      <c r="BWJ43" s="382"/>
      <c r="BWN43" s="378"/>
      <c r="BWO43" s="378"/>
      <c r="BWP43" s="379"/>
      <c r="BWQ43" s="378"/>
      <c r="BWR43" s="378"/>
      <c r="BWS43" s="372"/>
      <c r="BWT43" s="380"/>
      <c r="BWV43" s="381"/>
      <c r="BWW43" s="382"/>
      <c r="BXA43" s="378"/>
      <c r="BXB43" s="378"/>
      <c r="BXC43" s="379"/>
      <c r="BXD43" s="378"/>
      <c r="BXE43" s="378"/>
      <c r="BXF43" s="372"/>
      <c r="BXG43" s="380"/>
      <c r="BXI43" s="381"/>
      <c r="BXJ43" s="382"/>
      <c r="BXN43" s="378"/>
      <c r="BXO43" s="378"/>
      <c r="BXP43" s="379"/>
      <c r="BXQ43" s="378"/>
      <c r="BXR43" s="378"/>
      <c r="BXS43" s="372"/>
      <c r="BXT43" s="380"/>
      <c r="BXV43" s="381"/>
      <c r="BXW43" s="382"/>
      <c r="BYA43" s="378"/>
      <c r="BYB43" s="378"/>
      <c r="BYC43" s="379"/>
      <c r="BYD43" s="378"/>
      <c r="BYE43" s="378"/>
      <c r="BYF43" s="372"/>
      <c r="BYG43" s="380"/>
      <c r="BYI43" s="381"/>
      <c r="BYJ43" s="382"/>
      <c r="BYN43" s="378"/>
      <c r="BYO43" s="378"/>
      <c r="BYP43" s="379"/>
      <c r="BYQ43" s="378"/>
      <c r="BYR43" s="378"/>
      <c r="BYS43" s="372"/>
      <c r="BYT43" s="380"/>
      <c r="BYV43" s="381"/>
      <c r="BYW43" s="382"/>
      <c r="BZA43" s="378"/>
      <c r="BZB43" s="378"/>
      <c r="BZC43" s="379"/>
      <c r="BZD43" s="378"/>
      <c r="BZE43" s="378"/>
      <c r="BZF43" s="372"/>
      <c r="BZG43" s="380"/>
      <c r="BZI43" s="381"/>
      <c r="BZJ43" s="382"/>
      <c r="BZN43" s="378"/>
      <c r="BZO43" s="378"/>
      <c r="BZP43" s="379"/>
      <c r="BZQ43" s="378"/>
      <c r="BZR43" s="378"/>
      <c r="BZS43" s="372"/>
      <c r="BZT43" s="380"/>
      <c r="BZV43" s="381"/>
      <c r="BZW43" s="382"/>
      <c r="CAA43" s="378"/>
      <c r="CAB43" s="378"/>
      <c r="CAC43" s="379"/>
      <c r="CAD43" s="378"/>
      <c r="CAE43" s="378"/>
      <c r="CAF43" s="372"/>
      <c r="CAG43" s="380"/>
      <c r="CAI43" s="381"/>
      <c r="CAJ43" s="382"/>
      <c r="CAN43" s="378"/>
      <c r="CAO43" s="378"/>
      <c r="CAP43" s="379"/>
      <c r="CAQ43" s="378"/>
      <c r="CAR43" s="378"/>
      <c r="CAS43" s="372"/>
      <c r="CAT43" s="380"/>
      <c r="CAV43" s="381"/>
      <c r="CAW43" s="382"/>
      <c r="CBA43" s="378"/>
      <c r="CBB43" s="378"/>
      <c r="CBC43" s="379"/>
      <c r="CBD43" s="378"/>
      <c r="CBE43" s="378"/>
      <c r="CBF43" s="372"/>
      <c r="CBG43" s="380"/>
      <c r="CBI43" s="381"/>
      <c r="CBJ43" s="382"/>
      <c r="CBN43" s="378"/>
      <c r="CBO43" s="378"/>
      <c r="CBP43" s="379"/>
      <c r="CBQ43" s="378"/>
      <c r="CBR43" s="378"/>
      <c r="CBS43" s="372"/>
      <c r="CBT43" s="380"/>
      <c r="CBV43" s="381"/>
      <c r="CBW43" s="382"/>
      <c r="CCA43" s="378"/>
      <c r="CCB43" s="378"/>
      <c r="CCC43" s="379"/>
      <c r="CCD43" s="378"/>
      <c r="CCE43" s="378"/>
      <c r="CCF43" s="372"/>
      <c r="CCG43" s="380"/>
      <c r="CCI43" s="381"/>
      <c r="CCJ43" s="382"/>
      <c r="CCN43" s="378"/>
      <c r="CCO43" s="378"/>
      <c r="CCP43" s="379"/>
      <c r="CCQ43" s="378"/>
      <c r="CCR43" s="378"/>
      <c r="CCS43" s="372"/>
      <c r="CCT43" s="380"/>
      <c r="CCV43" s="381"/>
      <c r="CCW43" s="382"/>
      <c r="CDA43" s="378"/>
      <c r="CDB43" s="378"/>
      <c r="CDC43" s="379"/>
      <c r="CDD43" s="378"/>
      <c r="CDE43" s="378"/>
      <c r="CDF43" s="372"/>
      <c r="CDG43" s="380"/>
      <c r="CDI43" s="381"/>
      <c r="CDJ43" s="382"/>
      <c r="CDN43" s="378"/>
      <c r="CDO43" s="378"/>
      <c r="CDP43" s="379"/>
      <c r="CDQ43" s="378"/>
      <c r="CDR43" s="378"/>
      <c r="CDS43" s="372"/>
      <c r="CDT43" s="380"/>
      <c r="CDV43" s="381"/>
      <c r="CDW43" s="382"/>
      <c r="CEA43" s="378"/>
      <c r="CEB43" s="378"/>
      <c r="CEC43" s="379"/>
      <c r="CED43" s="378"/>
      <c r="CEE43" s="378"/>
      <c r="CEF43" s="372"/>
      <c r="CEG43" s="380"/>
      <c r="CEI43" s="381"/>
      <c r="CEJ43" s="382"/>
      <c r="CEN43" s="378"/>
      <c r="CEO43" s="378"/>
      <c r="CEP43" s="379"/>
      <c r="CEQ43" s="378"/>
      <c r="CER43" s="378"/>
      <c r="CES43" s="372"/>
      <c r="CET43" s="380"/>
      <c r="CEV43" s="381"/>
      <c r="CEW43" s="382"/>
      <c r="CFA43" s="378"/>
      <c r="CFB43" s="378"/>
      <c r="CFC43" s="379"/>
      <c r="CFD43" s="378"/>
      <c r="CFE43" s="378"/>
      <c r="CFF43" s="372"/>
      <c r="CFG43" s="380"/>
      <c r="CFI43" s="381"/>
      <c r="CFJ43" s="382"/>
      <c r="CFN43" s="378"/>
      <c r="CFO43" s="378"/>
      <c r="CFP43" s="379"/>
      <c r="CFQ43" s="378"/>
      <c r="CFR43" s="378"/>
      <c r="CFS43" s="372"/>
      <c r="CFT43" s="380"/>
      <c r="CFV43" s="381"/>
      <c r="CFW43" s="382"/>
      <c r="CGA43" s="378"/>
      <c r="CGB43" s="378"/>
      <c r="CGC43" s="379"/>
      <c r="CGD43" s="378"/>
      <c r="CGE43" s="378"/>
      <c r="CGF43" s="372"/>
      <c r="CGG43" s="380"/>
      <c r="CGI43" s="381"/>
      <c r="CGJ43" s="382"/>
      <c r="CGN43" s="378"/>
      <c r="CGO43" s="378"/>
      <c r="CGP43" s="379"/>
      <c r="CGQ43" s="378"/>
      <c r="CGR43" s="378"/>
      <c r="CGS43" s="372"/>
      <c r="CGT43" s="380"/>
      <c r="CGV43" s="381"/>
      <c r="CGW43" s="382"/>
      <c r="CHA43" s="378"/>
      <c r="CHB43" s="378"/>
      <c r="CHC43" s="379"/>
      <c r="CHD43" s="378"/>
      <c r="CHE43" s="378"/>
      <c r="CHF43" s="372"/>
      <c r="CHG43" s="380"/>
      <c r="CHI43" s="381"/>
      <c r="CHJ43" s="382"/>
      <c r="CHN43" s="378"/>
      <c r="CHO43" s="378"/>
      <c r="CHP43" s="379"/>
      <c r="CHQ43" s="378"/>
      <c r="CHR43" s="378"/>
      <c r="CHS43" s="372"/>
      <c r="CHT43" s="380"/>
      <c r="CHV43" s="381"/>
      <c r="CHW43" s="382"/>
      <c r="CIA43" s="378"/>
      <c r="CIB43" s="378"/>
      <c r="CIC43" s="379"/>
      <c r="CID43" s="378"/>
      <c r="CIE43" s="378"/>
      <c r="CIF43" s="372"/>
      <c r="CIG43" s="380"/>
      <c r="CII43" s="381"/>
      <c r="CIJ43" s="382"/>
      <c r="CIN43" s="378"/>
      <c r="CIO43" s="378"/>
      <c r="CIP43" s="379"/>
      <c r="CIQ43" s="378"/>
      <c r="CIR43" s="378"/>
      <c r="CIS43" s="372"/>
      <c r="CIT43" s="380"/>
      <c r="CIV43" s="381"/>
      <c r="CIW43" s="382"/>
      <c r="CJA43" s="378"/>
      <c r="CJB43" s="378"/>
      <c r="CJC43" s="379"/>
      <c r="CJD43" s="378"/>
      <c r="CJE43" s="378"/>
      <c r="CJF43" s="372"/>
      <c r="CJG43" s="380"/>
      <c r="CJI43" s="381"/>
      <c r="CJJ43" s="382"/>
      <c r="CJN43" s="378"/>
      <c r="CJO43" s="378"/>
      <c r="CJP43" s="379"/>
      <c r="CJQ43" s="378"/>
      <c r="CJR43" s="378"/>
      <c r="CJS43" s="372"/>
      <c r="CJT43" s="380"/>
      <c r="CJV43" s="381"/>
      <c r="CJW43" s="382"/>
      <c r="CKA43" s="378"/>
      <c r="CKB43" s="378"/>
      <c r="CKC43" s="379"/>
      <c r="CKD43" s="378"/>
      <c r="CKE43" s="378"/>
      <c r="CKF43" s="372"/>
      <c r="CKG43" s="380"/>
      <c r="CKI43" s="381"/>
      <c r="CKJ43" s="382"/>
      <c r="CKN43" s="378"/>
      <c r="CKO43" s="378"/>
      <c r="CKP43" s="379"/>
      <c r="CKQ43" s="378"/>
      <c r="CKR43" s="378"/>
      <c r="CKS43" s="372"/>
      <c r="CKT43" s="380"/>
      <c r="CKV43" s="381"/>
      <c r="CKW43" s="382"/>
      <c r="CLA43" s="378"/>
      <c r="CLB43" s="378"/>
      <c r="CLC43" s="379"/>
      <c r="CLD43" s="378"/>
      <c r="CLE43" s="378"/>
      <c r="CLF43" s="372"/>
      <c r="CLG43" s="380"/>
      <c r="CLI43" s="381"/>
      <c r="CLJ43" s="382"/>
      <c r="CLN43" s="378"/>
      <c r="CLO43" s="378"/>
      <c r="CLP43" s="379"/>
      <c r="CLQ43" s="378"/>
      <c r="CLR43" s="378"/>
      <c r="CLS43" s="372"/>
      <c r="CLT43" s="380"/>
      <c r="CLV43" s="381"/>
      <c r="CLW43" s="382"/>
      <c r="CMA43" s="378"/>
      <c r="CMB43" s="378"/>
      <c r="CMC43" s="379"/>
      <c r="CMD43" s="378"/>
      <c r="CME43" s="378"/>
      <c r="CMF43" s="372"/>
      <c r="CMG43" s="380"/>
      <c r="CMI43" s="381"/>
      <c r="CMJ43" s="382"/>
      <c r="CMN43" s="378"/>
      <c r="CMO43" s="378"/>
      <c r="CMP43" s="379"/>
      <c r="CMQ43" s="378"/>
      <c r="CMR43" s="378"/>
      <c r="CMS43" s="372"/>
      <c r="CMT43" s="380"/>
      <c r="CMV43" s="381"/>
      <c r="CMW43" s="382"/>
      <c r="CNA43" s="378"/>
      <c r="CNB43" s="378"/>
      <c r="CNC43" s="379"/>
      <c r="CND43" s="378"/>
      <c r="CNE43" s="378"/>
      <c r="CNF43" s="372"/>
      <c r="CNG43" s="380"/>
      <c r="CNI43" s="381"/>
      <c r="CNJ43" s="382"/>
      <c r="CNN43" s="378"/>
      <c r="CNO43" s="378"/>
      <c r="CNP43" s="379"/>
      <c r="CNQ43" s="378"/>
      <c r="CNR43" s="378"/>
      <c r="CNS43" s="372"/>
      <c r="CNT43" s="380"/>
      <c r="CNV43" s="381"/>
      <c r="CNW43" s="382"/>
      <c r="COA43" s="378"/>
      <c r="COB43" s="378"/>
      <c r="COC43" s="379"/>
      <c r="COD43" s="378"/>
      <c r="COE43" s="378"/>
      <c r="COF43" s="372"/>
      <c r="COG43" s="380"/>
      <c r="COI43" s="381"/>
      <c r="COJ43" s="382"/>
      <c r="CON43" s="378"/>
      <c r="COO43" s="378"/>
      <c r="COP43" s="379"/>
      <c r="COQ43" s="378"/>
      <c r="COR43" s="378"/>
      <c r="COS43" s="372"/>
      <c r="COT43" s="380"/>
      <c r="COV43" s="381"/>
      <c r="COW43" s="382"/>
      <c r="CPA43" s="378"/>
      <c r="CPB43" s="378"/>
      <c r="CPC43" s="379"/>
      <c r="CPD43" s="378"/>
      <c r="CPE43" s="378"/>
      <c r="CPF43" s="372"/>
      <c r="CPG43" s="380"/>
      <c r="CPI43" s="381"/>
      <c r="CPJ43" s="382"/>
      <c r="CPN43" s="378"/>
      <c r="CPO43" s="378"/>
      <c r="CPP43" s="379"/>
      <c r="CPQ43" s="378"/>
      <c r="CPR43" s="378"/>
      <c r="CPS43" s="372"/>
      <c r="CPT43" s="380"/>
      <c r="CPV43" s="381"/>
      <c r="CPW43" s="382"/>
      <c r="CQA43" s="378"/>
      <c r="CQB43" s="378"/>
      <c r="CQC43" s="379"/>
      <c r="CQD43" s="378"/>
      <c r="CQE43" s="378"/>
      <c r="CQF43" s="372"/>
      <c r="CQG43" s="380"/>
      <c r="CQI43" s="381"/>
      <c r="CQJ43" s="382"/>
      <c r="CQN43" s="378"/>
      <c r="CQO43" s="378"/>
      <c r="CQP43" s="379"/>
      <c r="CQQ43" s="378"/>
      <c r="CQR43" s="378"/>
      <c r="CQS43" s="372"/>
      <c r="CQT43" s="380"/>
      <c r="CQV43" s="381"/>
      <c r="CQW43" s="382"/>
      <c r="CRA43" s="378"/>
      <c r="CRB43" s="378"/>
      <c r="CRC43" s="379"/>
      <c r="CRD43" s="378"/>
      <c r="CRE43" s="378"/>
      <c r="CRF43" s="372"/>
      <c r="CRG43" s="380"/>
      <c r="CRI43" s="381"/>
      <c r="CRJ43" s="382"/>
      <c r="CRN43" s="378"/>
      <c r="CRO43" s="378"/>
      <c r="CRP43" s="379"/>
      <c r="CRQ43" s="378"/>
      <c r="CRR43" s="378"/>
      <c r="CRS43" s="372"/>
      <c r="CRT43" s="380"/>
      <c r="CRV43" s="381"/>
      <c r="CRW43" s="382"/>
      <c r="CSA43" s="378"/>
      <c r="CSB43" s="378"/>
      <c r="CSC43" s="379"/>
      <c r="CSD43" s="378"/>
      <c r="CSE43" s="378"/>
      <c r="CSF43" s="372"/>
      <c r="CSG43" s="380"/>
      <c r="CSI43" s="381"/>
      <c r="CSJ43" s="382"/>
      <c r="CSN43" s="378"/>
      <c r="CSO43" s="378"/>
      <c r="CSP43" s="379"/>
      <c r="CSQ43" s="378"/>
      <c r="CSR43" s="378"/>
      <c r="CSS43" s="372"/>
      <c r="CST43" s="380"/>
      <c r="CSV43" s="381"/>
      <c r="CSW43" s="382"/>
      <c r="CTA43" s="378"/>
      <c r="CTB43" s="378"/>
      <c r="CTC43" s="379"/>
      <c r="CTD43" s="378"/>
      <c r="CTE43" s="378"/>
      <c r="CTF43" s="372"/>
      <c r="CTG43" s="380"/>
      <c r="CTI43" s="381"/>
      <c r="CTJ43" s="382"/>
      <c r="CTN43" s="378"/>
      <c r="CTO43" s="378"/>
      <c r="CTP43" s="379"/>
      <c r="CTQ43" s="378"/>
      <c r="CTR43" s="378"/>
      <c r="CTS43" s="372"/>
      <c r="CTT43" s="380"/>
      <c r="CTV43" s="381"/>
      <c r="CTW43" s="382"/>
      <c r="CUA43" s="378"/>
      <c r="CUB43" s="378"/>
      <c r="CUC43" s="379"/>
      <c r="CUD43" s="378"/>
      <c r="CUE43" s="378"/>
      <c r="CUF43" s="372"/>
      <c r="CUG43" s="380"/>
      <c r="CUI43" s="381"/>
      <c r="CUJ43" s="382"/>
      <c r="CUN43" s="378"/>
      <c r="CUO43" s="378"/>
      <c r="CUP43" s="379"/>
      <c r="CUQ43" s="378"/>
      <c r="CUR43" s="378"/>
      <c r="CUS43" s="372"/>
      <c r="CUT43" s="380"/>
      <c r="CUV43" s="381"/>
      <c r="CUW43" s="382"/>
      <c r="CVA43" s="378"/>
      <c r="CVB43" s="378"/>
      <c r="CVC43" s="379"/>
      <c r="CVD43" s="378"/>
      <c r="CVE43" s="378"/>
      <c r="CVF43" s="372"/>
      <c r="CVG43" s="380"/>
      <c r="CVI43" s="381"/>
      <c r="CVJ43" s="382"/>
      <c r="CVN43" s="378"/>
      <c r="CVO43" s="378"/>
      <c r="CVP43" s="379"/>
      <c r="CVQ43" s="378"/>
      <c r="CVR43" s="378"/>
      <c r="CVS43" s="372"/>
      <c r="CVT43" s="380"/>
      <c r="CVV43" s="381"/>
      <c r="CVW43" s="382"/>
      <c r="CWA43" s="378"/>
      <c r="CWB43" s="378"/>
      <c r="CWC43" s="379"/>
      <c r="CWD43" s="378"/>
      <c r="CWE43" s="378"/>
      <c r="CWF43" s="372"/>
      <c r="CWG43" s="380"/>
      <c r="CWI43" s="381"/>
      <c r="CWJ43" s="382"/>
      <c r="CWN43" s="378"/>
      <c r="CWO43" s="378"/>
      <c r="CWP43" s="379"/>
      <c r="CWQ43" s="378"/>
      <c r="CWR43" s="378"/>
      <c r="CWS43" s="372"/>
      <c r="CWT43" s="380"/>
      <c r="CWV43" s="381"/>
      <c r="CWW43" s="382"/>
      <c r="CXA43" s="378"/>
      <c r="CXB43" s="378"/>
      <c r="CXC43" s="379"/>
      <c r="CXD43" s="378"/>
      <c r="CXE43" s="378"/>
      <c r="CXF43" s="372"/>
      <c r="CXG43" s="380"/>
      <c r="CXI43" s="381"/>
      <c r="CXJ43" s="382"/>
      <c r="CXN43" s="378"/>
      <c r="CXO43" s="378"/>
      <c r="CXP43" s="379"/>
      <c r="CXQ43" s="378"/>
      <c r="CXR43" s="378"/>
      <c r="CXS43" s="372"/>
      <c r="CXT43" s="380"/>
      <c r="CXV43" s="381"/>
      <c r="CXW43" s="382"/>
      <c r="CYA43" s="378"/>
      <c r="CYB43" s="378"/>
      <c r="CYC43" s="379"/>
      <c r="CYD43" s="378"/>
      <c r="CYE43" s="378"/>
      <c r="CYF43" s="372"/>
      <c r="CYG43" s="380"/>
      <c r="CYI43" s="381"/>
      <c r="CYJ43" s="382"/>
      <c r="CYN43" s="378"/>
      <c r="CYO43" s="378"/>
      <c r="CYP43" s="379"/>
      <c r="CYQ43" s="378"/>
      <c r="CYR43" s="378"/>
      <c r="CYS43" s="372"/>
      <c r="CYT43" s="380"/>
      <c r="CYV43" s="381"/>
      <c r="CYW43" s="382"/>
      <c r="CZA43" s="378"/>
      <c r="CZB43" s="378"/>
      <c r="CZC43" s="379"/>
      <c r="CZD43" s="378"/>
      <c r="CZE43" s="378"/>
      <c r="CZF43" s="372"/>
      <c r="CZG43" s="380"/>
      <c r="CZI43" s="381"/>
      <c r="CZJ43" s="382"/>
      <c r="CZN43" s="378"/>
      <c r="CZO43" s="378"/>
      <c r="CZP43" s="379"/>
      <c r="CZQ43" s="378"/>
      <c r="CZR43" s="378"/>
      <c r="CZS43" s="372"/>
      <c r="CZT43" s="380"/>
      <c r="CZV43" s="381"/>
      <c r="CZW43" s="382"/>
      <c r="DAA43" s="378"/>
      <c r="DAB43" s="378"/>
      <c r="DAC43" s="379"/>
      <c r="DAD43" s="378"/>
      <c r="DAE43" s="378"/>
      <c r="DAF43" s="372"/>
      <c r="DAG43" s="380"/>
      <c r="DAI43" s="381"/>
      <c r="DAJ43" s="382"/>
      <c r="DAN43" s="378"/>
      <c r="DAO43" s="378"/>
      <c r="DAP43" s="379"/>
      <c r="DAQ43" s="378"/>
      <c r="DAR43" s="378"/>
      <c r="DAS43" s="372"/>
      <c r="DAT43" s="380"/>
      <c r="DAV43" s="381"/>
      <c r="DAW43" s="382"/>
      <c r="DBA43" s="378"/>
      <c r="DBB43" s="378"/>
      <c r="DBC43" s="379"/>
      <c r="DBD43" s="378"/>
      <c r="DBE43" s="378"/>
      <c r="DBF43" s="372"/>
      <c r="DBG43" s="380"/>
      <c r="DBI43" s="381"/>
      <c r="DBJ43" s="382"/>
      <c r="DBN43" s="378"/>
      <c r="DBO43" s="378"/>
      <c r="DBP43" s="379"/>
      <c r="DBQ43" s="378"/>
      <c r="DBR43" s="378"/>
      <c r="DBS43" s="372"/>
      <c r="DBT43" s="380"/>
      <c r="DBV43" s="381"/>
      <c r="DBW43" s="382"/>
      <c r="DCA43" s="378"/>
      <c r="DCB43" s="378"/>
      <c r="DCC43" s="379"/>
      <c r="DCD43" s="378"/>
      <c r="DCE43" s="378"/>
      <c r="DCF43" s="372"/>
      <c r="DCG43" s="380"/>
      <c r="DCI43" s="381"/>
      <c r="DCJ43" s="382"/>
      <c r="DCN43" s="378"/>
      <c r="DCO43" s="378"/>
      <c r="DCP43" s="379"/>
      <c r="DCQ43" s="378"/>
      <c r="DCR43" s="378"/>
      <c r="DCS43" s="372"/>
      <c r="DCT43" s="380"/>
      <c r="DCV43" s="381"/>
      <c r="DCW43" s="382"/>
      <c r="DDA43" s="378"/>
      <c r="DDB43" s="378"/>
      <c r="DDC43" s="379"/>
      <c r="DDD43" s="378"/>
      <c r="DDE43" s="378"/>
      <c r="DDF43" s="372"/>
      <c r="DDG43" s="380"/>
      <c r="DDI43" s="381"/>
      <c r="DDJ43" s="382"/>
      <c r="DDN43" s="378"/>
      <c r="DDO43" s="378"/>
      <c r="DDP43" s="379"/>
      <c r="DDQ43" s="378"/>
      <c r="DDR43" s="378"/>
      <c r="DDS43" s="372"/>
      <c r="DDT43" s="380"/>
      <c r="DDV43" s="381"/>
      <c r="DDW43" s="382"/>
      <c r="DEA43" s="378"/>
      <c r="DEB43" s="378"/>
      <c r="DEC43" s="379"/>
      <c r="DED43" s="378"/>
      <c r="DEE43" s="378"/>
      <c r="DEF43" s="372"/>
      <c r="DEG43" s="380"/>
      <c r="DEI43" s="381"/>
      <c r="DEJ43" s="382"/>
      <c r="DEN43" s="378"/>
      <c r="DEO43" s="378"/>
      <c r="DEP43" s="379"/>
      <c r="DEQ43" s="378"/>
      <c r="DER43" s="378"/>
      <c r="DES43" s="372"/>
      <c r="DET43" s="380"/>
      <c r="DEV43" s="381"/>
      <c r="DEW43" s="382"/>
      <c r="DFA43" s="378"/>
      <c r="DFB43" s="378"/>
      <c r="DFC43" s="379"/>
      <c r="DFD43" s="378"/>
      <c r="DFE43" s="378"/>
      <c r="DFF43" s="372"/>
      <c r="DFG43" s="380"/>
      <c r="DFI43" s="381"/>
      <c r="DFJ43" s="382"/>
      <c r="DFN43" s="378"/>
      <c r="DFO43" s="378"/>
      <c r="DFP43" s="379"/>
      <c r="DFQ43" s="378"/>
      <c r="DFR43" s="378"/>
      <c r="DFS43" s="372"/>
      <c r="DFT43" s="380"/>
      <c r="DFV43" s="381"/>
      <c r="DFW43" s="382"/>
      <c r="DGA43" s="378"/>
      <c r="DGB43" s="378"/>
      <c r="DGC43" s="379"/>
      <c r="DGD43" s="378"/>
      <c r="DGE43" s="378"/>
      <c r="DGF43" s="372"/>
      <c r="DGG43" s="380"/>
      <c r="DGI43" s="381"/>
      <c r="DGJ43" s="382"/>
      <c r="DGN43" s="378"/>
      <c r="DGO43" s="378"/>
      <c r="DGP43" s="379"/>
      <c r="DGQ43" s="378"/>
      <c r="DGR43" s="378"/>
      <c r="DGS43" s="372"/>
      <c r="DGT43" s="380"/>
      <c r="DGV43" s="381"/>
      <c r="DGW43" s="382"/>
      <c r="DHA43" s="378"/>
      <c r="DHB43" s="378"/>
      <c r="DHC43" s="379"/>
      <c r="DHD43" s="378"/>
      <c r="DHE43" s="378"/>
      <c r="DHF43" s="372"/>
      <c r="DHG43" s="380"/>
      <c r="DHI43" s="381"/>
      <c r="DHJ43" s="382"/>
      <c r="DHN43" s="378"/>
      <c r="DHO43" s="378"/>
      <c r="DHP43" s="379"/>
      <c r="DHQ43" s="378"/>
      <c r="DHR43" s="378"/>
      <c r="DHS43" s="372"/>
      <c r="DHT43" s="380"/>
      <c r="DHV43" s="381"/>
      <c r="DHW43" s="382"/>
      <c r="DIA43" s="378"/>
      <c r="DIB43" s="378"/>
      <c r="DIC43" s="379"/>
      <c r="DID43" s="378"/>
      <c r="DIE43" s="378"/>
      <c r="DIF43" s="372"/>
      <c r="DIG43" s="380"/>
      <c r="DII43" s="381"/>
      <c r="DIJ43" s="382"/>
      <c r="DIN43" s="378"/>
      <c r="DIO43" s="378"/>
      <c r="DIP43" s="379"/>
      <c r="DIQ43" s="378"/>
      <c r="DIR43" s="378"/>
      <c r="DIS43" s="372"/>
      <c r="DIT43" s="380"/>
      <c r="DIV43" s="381"/>
      <c r="DIW43" s="382"/>
      <c r="DJA43" s="378"/>
      <c r="DJB43" s="378"/>
      <c r="DJC43" s="379"/>
      <c r="DJD43" s="378"/>
      <c r="DJE43" s="378"/>
      <c r="DJF43" s="372"/>
      <c r="DJG43" s="380"/>
      <c r="DJI43" s="381"/>
      <c r="DJJ43" s="382"/>
      <c r="DJN43" s="378"/>
      <c r="DJO43" s="378"/>
      <c r="DJP43" s="379"/>
      <c r="DJQ43" s="378"/>
      <c r="DJR43" s="378"/>
      <c r="DJS43" s="372"/>
      <c r="DJT43" s="380"/>
      <c r="DJV43" s="381"/>
      <c r="DJW43" s="382"/>
      <c r="DKA43" s="378"/>
      <c r="DKB43" s="378"/>
      <c r="DKC43" s="379"/>
      <c r="DKD43" s="378"/>
      <c r="DKE43" s="378"/>
      <c r="DKF43" s="372"/>
      <c r="DKG43" s="380"/>
      <c r="DKI43" s="381"/>
      <c r="DKJ43" s="382"/>
      <c r="DKN43" s="378"/>
      <c r="DKO43" s="378"/>
      <c r="DKP43" s="379"/>
      <c r="DKQ43" s="378"/>
      <c r="DKR43" s="378"/>
      <c r="DKS43" s="372"/>
      <c r="DKT43" s="380"/>
      <c r="DKV43" s="381"/>
      <c r="DKW43" s="382"/>
      <c r="DLA43" s="378"/>
      <c r="DLB43" s="378"/>
      <c r="DLC43" s="379"/>
      <c r="DLD43" s="378"/>
      <c r="DLE43" s="378"/>
      <c r="DLF43" s="372"/>
      <c r="DLG43" s="380"/>
      <c r="DLI43" s="381"/>
      <c r="DLJ43" s="382"/>
      <c r="DLN43" s="378"/>
      <c r="DLO43" s="378"/>
      <c r="DLP43" s="379"/>
      <c r="DLQ43" s="378"/>
      <c r="DLR43" s="378"/>
      <c r="DLS43" s="372"/>
      <c r="DLT43" s="380"/>
      <c r="DLV43" s="381"/>
      <c r="DLW43" s="382"/>
      <c r="DMA43" s="378"/>
      <c r="DMB43" s="378"/>
      <c r="DMC43" s="379"/>
      <c r="DMD43" s="378"/>
      <c r="DME43" s="378"/>
      <c r="DMF43" s="372"/>
      <c r="DMG43" s="380"/>
      <c r="DMI43" s="381"/>
      <c r="DMJ43" s="382"/>
      <c r="DMN43" s="378"/>
      <c r="DMO43" s="378"/>
      <c r="DMP43" s="379"/>
      <c r="DMQ43" s="378"/>
      <c r="DMR43" s="378"/>
      <c r="DMS43" s="372"/>
      <c r="DMT43" s="380"/>
      <c r="DMV43" s="381"/>
      <c r="DMW43" s="382"/>
      <c r="DNA43" s="378"/>
      <c r="DNB43" s="378"/>
      <c r="DNC43" s="379"/>
      <c r="DND43" s="378"/>
      <c r="DNE43" s="378"/>
      <c r="DNF43" s="372"/>
      <c r="DNG43" s="380"/>
      <c r="DNI43" s="381"/>
      <c r="DNJ43" s="382"/>
      <c r="DNN43" s="378"/>
      <c r="DNO43" s="378"/>
      <c r="DNP43" s="379"/>
      <c r="DNQ43" s="378"/>
      <c r="DNR43" s="378"/>
      <c r="DNS43" s="372"/>
      <c r="DNT43" s="380"/>
      <c r="DNV43" s="381"/>
      <c r="DNW43" s="382"/>
      <c r="DOA43" s="378"/>
      <c r="DOB43" s="378"/>
      <c r="DOC43" s="379"/>
      <c r="DOD43" s="378"/>
      <c r="DOE43" s="378"/>
      <c r="DOF43" s="372"/>
      <c r="DOG43" s="380"/>
      <c r="DOI43" s="381"/>
      <c r="DOJ43" s="382"/>
      <c r="DON43" s="378"/>
      <c r="DOO43" s="378"/>
      <c r="DOP43" s="379"/>
      <c r="DOQ43" s="378"/>
      <c r="DOR43" s="378"/>
      <c r="DOS43" s="372"/>
      <c r="DOT43" s="380"/>
      <c r="DOV43" s="381"/>
      <c r="DOW43" s="382"/>
      <c r="DPA43" s="378"/>
      <c r="DPB43" s="378"/>
      <c r="DPC43" s="379"/>
      <c r="DPD43" s="378"/>
      <c r="DPE43" s="378"/>
      <c r="DPF43" s="372"/>
      <c r="DPG43" s="380"/>
      <c r="DPI43" s="381"/>
      <c r="DPJ43" s="382"/>
      <c r="DPN43" s="378"/>
      <c r="DPO43" s="378"/>
      <c r="DPP43" s="379"/>
      <c r="DPQ43" s="378"/>
      <c r="DPR43" s="378"/>
      <c r="DPS43" s="372"/>
      <c r="DPT43" s="380"/>
      <c r="DPV43" s="381"/>
      <c r="DPW43" s="382"/>
      <c r="DQA43" s="378"/>
      <c r="DQB43" s="378"/>
      <c r="DQC43" s="379"/>
      <c r="DQD43" s="378"/>
      <c r="DQE43" s="378"/>
      <c r="DQF43" s="372"/>
      <c r="DQG43" s="380"/>
      <c r="DQI43" s="381"/>
      <c r="DQJ43" s="382"/>
      <c r="DQN43" s="378"/>
      <c r="DQO43" s="378"/>
      <c r="DQP43" s="379"/>
      <c r="DQQ43" s="378"/>
      <c r="DQR43" s="378"/>
      <c r="DQS43" s="372"/>
      <c r="DQT43" s="380"/>
      <c r="DQV43" s="381"/>
      <c r="DQW43" s="382"/>
      <c r="DRA43" s="378"/>
      <c r="DRB43" s="378"/>
      <c r="DRC43" s="379"/>
      <c r="DRD43" s="378"/>
      <c r="DRE43" s="378"/>
      <c r="DRF43" s="372"/>
      <c r="DRG43" s="380"/>
      <c r="DRI43" s="381"/>
      <c r="DRJ43" s="382"/>
      <c r="DRN43" s="378"/>
      <c r="DRO43" s="378"/>
      <c r="DRP43" s="379"/>
      <c r="DRQ43" s="378"/>
      <c r="DRR43" s="378"/>
      <c r="DRS43" s="372"/>
      <c r="DRT43" s="380"/>
      <c r="DRV43" s="381"/>
      <c r="DRW43" s="382"/>
      <c r="DSA43" s="378"/>
      <c r="DSB43" s="378"/>
      <c r="DSC43" s="379"/>
      <c r="DSD43" s="378"/>
      <c r="DSE43" s="378"/>
      <c r="DSF43" s="372"/>
      <c r="DSG43" s="380"/>
      <c r="DSI43" s="381"/>
      <c r="DSJ43" s="382"/>
      <c r="DSN43" s="378"/>
      <c r="DSO43" s="378"/>
      <c r="DSP43" s="379"/>
      <c r="DSQ43" s="378"/>
      <c r="DSR43" s="378"/>
      <c r="DSS43" s="372"/>
      <c r="DST43" s="380"/>
      <c r="DSV43" s="381"/>
      <c r="DSW43" s="382"/>
      <c r="DTA43" s="378"/>
      <c r="DTB43" s="378"/>
      <c r="DTC43" s="379"/>
      <c r="DTD43" s="378"/>
      <c r="DTE43" s="378"/>
      <c r="DTF43" s="372"/>
      <c r="DTG43" s="380"/>
      <c r="DTI43" s="381"/>
      <c r="DTJ43" s="382"/>
      <c r="DTN43" s="378"/>
      <c r="DTO43" s="378"/>
      <c r="DTP43" s="379"/>
      <c r="DTQ43" s="378"/>
      <c r="DTR43" s="378"/>
      <c r="DTS43" s="372"/>
      <c r="DTT43" s="380"/>
      <c r="DTV43" s="381"/>
      <c r="DTW43" s="382"/>
      <c r="DUA43" s="378"/>
      <c r="DUB43" s="378"/>
      <c r="DUC43" s="379"/>
      <c r="DUD43" s="378"/>
      <c r="DUE43" s="378"/>
      <c r="DUF43" s="372"/>
      <c r="DUG43" s="380"/>
      <c r="DUI43" s="381"/>
      <c r="DUJ43" s="382"/>
      <c r="DUN43" s="378"/>
      <c r="DUO43" s="378"/>
      <c r="DUP43" s="379"/>
      <c r="DUQ43" s="378"/>
      <c r="DUR43" s="378"/>
      <c r="DUS43" s="372"/>
      <c r="DUT43" s="380"/>
      <c r="DUV43" s="381"/>
      <c r="DUW43" s="382"/>
      <c r="DVA43" s="378"/>
      <c r="DVB43" s="378"/>
      <c r="DVC43" s="379"/>
      <c r="DVD43" s="378"/>
      <c r="DVE43" s="378"/>
      <c r="DVF43" s="372"/>
      <c r="DVG43" s="380"/>
      <c r="DVI43" s="381"/>
      <c r="DVJ43" s="382"/>
      <c r="DVN43" s="378"/>
      <c r="DVO43" s="378"/>
      <c r="DVP43" s="379"/>
      <c r="DVQ43" s="378"/>
      <c r="DVR43" s="378"/>
      <c r="DVS43" s="372"/>
      <c r="DVT43" s="380"/>
      <c r="DVV43" s="381"/>
      <c r="DVW43" s="382"/>
      <c r="DWA43" s="378"/>
      <c r="DWB43" s="378"/>
      <c r="DWC43" s="379"/>
      <c r="DWD43" s="378"/>
      <c r="DWE43" s="378"/>
      <c r="DWF43" s="372"/>
      <c r="DWG43" s="380"/>
      <c r="DWI43" s="381"/>
      <c r="DWJ43" s="382"/>
      <c r="DWN43" s="378"/>
      <c r="DWO43" s="378"/>
      <c r="DWP43" s="379"/>
      <c r="DWQ43" s="378"/>
      <c r="DWR43" s="378"/>
      <c r="DWS43" s="372"/>
      <c r="DWT43" s="380"/>
      <c r="DWV43" s="381"/>
      <c r="DWW43" s="382"/>
      <c r="DXA43" s="378"/>
      <c r="DXB43" s="378"/>
      <c r="DXC43" s="379"/>
      <c r="DXD43" s="378"/>
      <c r="DXE43" s="378"/>
      <c r="DXF43" s="372"/>
      <c r="DXG43" s="380"/>
      <c r="DXI43" s="381"/>
      <c r="DXJ43" s="382"/>
      <c r="DXN43" s="378"/>
      <c r="DXO43" s="378"/>
      <c r="DXP43" s="379"/>
      <c r="DXQ43" s="378"/>
      <c r="DXR43" s="378"/>
      <c r="DXS43" s="372"/>
      <c r="DXT43" s="380"/>
      <c r="DXV43" s="381"/>
      <c r="DXW43" s="382"/>
      <c r="DYA43" s="378"/>
      <c r="DYB43" s="378"/>
      <c r="DYC43" s="379"/>
      <c r="DYD43" s="378"/>
      <c r="DYE43" s="378"/>
      <c r="DYF43" s="372"/>
      <c r="DYG43" s="380"/>
      <c r="DYI43" s="381"/>
      <c r="DYJ43" s="382"/>
      <c r="DYN43" s="378"/>
      <c r="DYO43" s="378"/>
      <c r="DYP43" s="379"/>
      <c r="DYQ43" s="378"/>
      <c r="DYR43" s="378"/>
      <c r="DYS43" s="372"/>
      <c r="DYT43" s="380"/>
      <c r="DYV43" s="381"/>
      <c r="DYW43" s="382"/>
      <c r="DZA43" s="378"/>
      <c r="DZB43" s="378"/>
      <c r="DZC43" s="379"/>
      <c r="DZD43" s="378"/>
      <c r="DZE43" s="378"/>
      <c r="DZF43" s="372"/>
      <c r="DZG43" s="380"/>
      <c r="DZI43" s="381"/>
      <c r="DZJ43" s="382"/>
      <c r="DZN43" s="378"/>
      <c r="DZO43" s="378"/>
      <c r="DZP43" s="379"/>
      <c r="DZQ43" s="378"/>
      <c r="DZR43" s="378"/>
      <c r="DZS43" s="372"/>
      <c r="DZT43" s="380"/>
      <c r="DZV43" s="381"/>
      <c r="DZW43" s="382"/>
      <c r="EAA43" s="378"/>
      <c r="EAB43" s="378"/>
      <c r="EAC43" s="379"/>
      <c r="EAD43" s="378"/>
      <c r="EAE43" s="378"/>
      <c r="EAF43" s="372"/>
      <c r="EAG43" s="380"/>
      <c r="EAI43" s="381"/>
      <c r="EAJ43" s="382"/>
      <c r="EAN43" s="378"/>
      <c r="EAO43" s="378"/>
      <c r="EAP43" s="379"/>
      <c r="EAQ43" s="378"/>
      <c r="EAR43" s="378"/>
      <c r="EAS43" s="372"/>
      <c r="EAT43" s="380"/>
      <c r="EAV43" s="381"/>
      <c r="EAW43" s="382"/>
      <c r="EBA43" s="378"/>
      <c r="EBB43" s="378"/>
      <c r="EBC43" s="379"/>
      <c r="EBD43" s="378"/>
      <c r="EBE43" s="378"/>
      <c r="EBF43" s="372"/>
      <c r="EBG43" s="380"/>
      <c r="EBI43" s="381"/>
      <c r="EBJ43" s="382"/>
      <c r="EBN43" s="378"/>
      <c r="EBO43" s="378"/>
      <c r="EBP43" s="379"/>
      <c r="EBQ43" s="378"/>
      <c r="EBR43" s="378"/>
      <c r="EBS43" s="372"/>
      <c r="EBT43" s="380"/>
      <c r="EBV43" s="381"/>
      <c r="EBW43" s="382"/>
      <c r="ECA43" s="378"/>
      <c r="ECB43" s="378"/>
      <c r="ECC43" s="379"/>
      <c r="ECD43" s="378"/>
      <c r="ECE43" s="378"/>
      <c r="ECF43" s="372"/>
      <c r="ECG43" s="380"/>
      <c r="ECI43" s="381"/>
      <c r="ECJ43" s="382"/>
      <c r="ECN43" s="378"/>
      <c r="ECO43" s="378"/>
      <c r="ECP43" s="379"/>
      <c r="ECQ43" s="378"/>
      <c r="ECR43" s="378"/>
      <c r="ECS43" s="372"/>
      <c r="ECT43" s="380"/>
      <c r="ECV43" s="381"/>
      <c r="ECW43" s="382"/>
      <c r="EDA43" s="378"/>
      <c r="EDB43" s="378"/>
      <c r="EDC43" s="379"/>
      <c r="EDD43" s="378"/>
      <c r="EDE43" s="378"/>
      <c r="EDF43" s="372"/>
      <c r="EDG43" s="380"/>
      <c r="EDI43" s="381"/>
      <c r="EDJ43" s="382"/>
      <c r="EDN43" s="378"/>
      <c r="EDO43" s="378"/>
      <c r="EDP43" s="379"/>
      <c r="EDQ43" s="378"/>
      <c r="EDR43" s="378"/>
      <c r="EDS43" s="372"/>
      <c r="EDT43" s="380"/>
      <c r="EDV43" s="381"/>
      <c r="EDW43" s="382"/>
      <c r="EEA43" s="378"/>
      <c r="EEB43" s="378"/>
      <c r="EEC43" s="379"/>
      <c r="EED43" s="378"/>
      <c r="EEE43" s="378"/>
      <c r="EEF43" s="372"/>
      <c r="EEG43" s="380"/>
      <c r="EEI43" s="381"/>
      <c r="EEJ43" s="382"/>
      <c r="EEN43" s="378"/>
      <c r="EEO43" s="378"/>
      <c r="EEP43" s="379"/>
      <c r="EEQ43" s="378"/>
      <c r="EER43" s="378"/>
      <c r="EES43" s="372"/>
      <c r="EET43" s="380"/>
      <c r="EEV43" s="381"/>
      <c r="EEW43" s="382"/>
      <c r="EFA43" s="378"/>
      <c r="EFB43" s="378"/>
      <c r="EFC43" s="379"/>
      <c r="EFD43" s="378"/>
      <c r="EFE43" s="378"/>
      <c r="EFF43" s="372"/>
      <c r="EFG43" s="380"/>
      <c r="EFI43" s="381"/>
      <c r="EFJ43" s="382"/>
      <c r="EFN43" s="378"/>
      <c r="EFO43" s="378"/>
      <c r="EFP43" s="379"/>
      <c r="EFQ43" s="378"/>
      <c r="EFR43" s="378"/>
      <c r="EFS43" s="372"/>
      <c r="EFT43" s="380"/>
      <c r="EFV43" s="381"/>
      <c r="EFW43" s="382"/>
      <c r="EGA43" s="378"/>
      <c r="EGB43" s="378"/>
      <c r="EGC43" s="379"/>
      <c r="EGD43" s="378"/>
      <c r="EGE43" s="378"/>
      <c r="EGF43" s="372"/>
      <c r="EGG43" s="380"/>
      <c r="EGI43" s="381"/>
      <c r="EGJ43" s="382"/>
      <c r="EGN43" s="378"/>
      <c r="EGO43" s="378"/>
      <c r="EGP43" s="379"/>
      <c r="EGQ43" s="378"/>
      <c r="EGR43" s="378"/>
      <c r="EGS43" s="372"/>
      <c r="EGT43" s="380"/>
      <c r="EGV43" s="381"/>
      <c r="EGW43" s="382"/>
      <c r="EHA43" s="378"/>
      <c r="EHB43" s="378"/>
      <c r="EHC43" s="379"/>
      <c r="EHD43" s="378"/>
      <c r="EHE43" s="378"/>
      <c r="EHF43" s="372"/>
      <c r="EHG43" s="380"/>
      <c r="EHI43" s="381"/>
      <c r="EHJ43" s="382"/>
      <c r="EHN43" s="378"/>
      <c r="EHO43" s="378"/>
      <c r="EHP43" s="379"/>
      <c r="EHQ43" s="378"/>
      <c r="EHR43" s="378"/>
      <c r="EHS43" s="372"/>
      <c r="EHT43" s="380"/>
      <c r="EHV43" s="381"/>
      <c r="EHW43" s="382"/>
      <c r="EIA43" s="378"/>
      <c r="EIB43" s="378"/>
      <c r="EIC43" s="379"/>
      <c r="EID43" s="378"/>
      <c r="EIE43" s="378"/>
      <c r="EIF43" s="372"/>
      <c r="EIG43" s="380"/>
      <c r="EII43" s="381"/>
      <c r="EIJ43" s="382"/>
      <c r="EIN43" s="378"/>
      <c r="EIO43" s="378"/>
      <c r="EIP43" s="379"/>
      <c r="EIQ43" s="378"/>
      <c r="EIR43" s="378"/>
      <c r="EIS43" s="372"/>
      <c r="EIT43" s="380"/>
      <c r="EIV43" s="381"/>
      <c r="EIW43" s="382"/>
      <c r="EJA43" s="378"/>
      <c r="EJB43" s="378"/>
      <c r="EJC43" s="379"/>
      <c r="EJD43" s="378"/>
      <c r="EJE43" s="378"/>
      <c r="EJF43" s="372"/>
      <c r="EJG43" s="380"/>
      <c r="EJI43" s="381"/>
      <c r="EJJ43" s="382"/>
      <c r="EJN43" s="378"/>
      <c r="EJO43" s="378"/>
      <c r="EJP43" s="379"/>
      <c r="EJQ43" s="378"/>
      <c r="EJR43" s="378"/>
      <c r="EJS43" s="372"/>
      <c r="EJT43" s="380"/>
      <c r="EJV43" s="381"/>
      <c r="EJW43" s="382"/>
      <c r="EKA43" s="378"/>
      <c r="EKB43" s="378"/>
      <c r="EKC43" s="379"/>
      <c r="EKD43" s="378"/>
      <c r="EKE43" s="378"/>
      <c r="EKF43" s="372"/>
      <c r="EKG43" s="380"/>
      <c r="EKI43" s="381"/>
      <c r="EKJ43" s="382"/>
      <c r="EKN43" s="378"/>
      <c r="EKO43" s="378"/>
      <c r="EKP43" s="379"/>
      <c r="EKQ43" s="378"/>
      <c r="EKR43" s="378"/>
      <c r="EKS43" s="372"/>
      <c r="EKT43" s="380"/>
      <c r="EKV43" s="381"/>
      <c r="EKW43" s="382"/>
      <c r="ELA43" s="378"/>
      <c r="ELB43" s="378"/>
      <c r="ELC43" s="379"/>
      <c r="ELD43" s="378"/>
      <c r="ELE43" s="378"/>
      <c r="ELF43" s="372"/>
      <c r="ELG43" s="380"/>
      <c r="ELI43" s="381"/>
      <c r="ELJ43" s="382"/>
      <c r="ELN43" s="378"/>
      <c r="ELO43" s="378"/>
      <c r="ELP43" s="379"/>
      <c r="ELQ43" s="378"/>
      <c r="ELR43" s="378"/>
      <c r="ELS43" s="372"/>
      <c r="ELT43" s="380"/>
      <c r="ELV43" s="381"/>
      <c r="ELW43" s="382"/>
      <c r="EMA43" s="378"/>
      <c r="EMB43" s="378"/>
      <c r="EMC43" s="379"/>
      <c r="EMD43" s="378"/>
      <c r="EME43" s="378"/>
      <c r="EMF43" s="372"/>
      <c r="EMG43" s="380"/>
      <c r="EMI43" s="381"/>
      <c r="EMJ43" s="382"/>
      <c r="EMN43" s="378"/>
      <c r="EMO43" s="378"/>
      <c r="EMP43" s="379"/>
      <c r="EMQ43" s="378"/>
      <c r="EMR43" s="378"/>
      <c r="EMS43" s="372"/>
      <c r="EMT43" s="380"/>
      <c r="EMV43" s="381"/>
      <c r="EMW43" s="382"/>
      <c r="ENA43" s="378"/>
      <c r="ENB43" s="378"/>
      <c r="ENC43" s="379"/>
      <c r="END43" s="378"/>
      <c r="ENE43" s="378"/>
      <c r="ENF43" s="372"/>
      <c r="ENG43" s="380"/>
      <c r="ENI43" s="381"/>
      <c r="ENJ43" s="382"/>
      <c r="ENN43" s="378"/>
      <c r="ENO43" s="378"/>
      <c r="ENP43" s="379"/>
      <c r="ENQ43" s="378"/>
      <c r="ENR43" s="378"/>
      <c r="ENS43" s="372"/>
      <c r="ENT43" s="380"/>
      <c r="ENV43" s="381"/>
      <c r="ENW43" s="382"/>
      <c r="EOA43" s="378"/>
      <c r="EOB43" s="378"/>
      <c r="EOC43" s="379"/>
      <c r="EOD43" s="378"/>
      <c r="EOE43" s="378"/>
      <c r="EOF43" s="372"/>
      <c r="EOG43" s="380"/>
      <c r="EOI43" s="381"/>
      <c r="EOJ43" s="382"/>
      <c r="EON43" s="378"/>
      <c r="EOO43" s="378"/>
      <c r="EOP43" s="379"/>
      <c r="EOQ43" s="378"/>
      <c r="EOR43" s="378"/>
      <c r="EOS43" s="372"/>
      <c r="EOT43" s="380"/>
      <c r="EOV43" s="381"/>
      <c r="EOW43" s="382"/>
      <c r="EPA43" s="378"/>
      <c r="EPB43" s="378"/>
      <c r="EPC43" s="379"/>
      <c r="EPD43" s="378"/>
      <c r="EPE43" s="378"/>
      <c r="EPF43" s="372"/>
      <c r="EPG43" s="380"/>
      <c r="EPI43" s="381"/>
      <c r="EPJ43" s="382"/>
      <c r="EPN43" s="378"/>
      <c r="EPO43" s="378"/>
      <c r="EPP43" s="379"/>
      <c r="EPQ43" s="378"/>
      <c r="EPR43" s="378"/>
      <c r="EPS43" s="372"/>
      <c r="EPT43" s="380"/>
      <c r="EPV43" s="381"/>
      <c r="EPW43" s="382"/>
      <c r="EQA43" s="378"/>
      <c r="EQB43" s="378"/>
      <c r="EQC43" s="379"/>
      <c r="EQD43" s="378"/>
      <c r="EQE43" s="378"/>
      <c r="EQF43" s="372"/>
      <c r="EQG43" s="380"/>
      <c r="EQI43" s="381"/>
      <c r="EQJ43" s="382"/>
      <c r="EQN43" s="378"/>
      <c r="EQO43" s="378"/>
      <c r="EQP43" s="379"/>
      <c r="EQQ43" s="378"/>
      <c r="EQR43" s="378"/>
      <c r="EQS43" s="372"/>
      <c r="EQT43" s="380"/>
      <c r="EQV43" s="381"/>
      <c r="EQW43" s="382"/>
      <c r="ERA43" s="378"/>
      <c r="ERB43" s="378"/>
      <c r="ERC43" s="379"/>
      <c r="ERD43" s="378"/>
      <c r="ERE43" s="378"/>
      <c r="ERF43" s="372"/>
      <c r="ERG43" s="380"/>
      <c r="ERI43" s="381"/>
      <c r="ERJ43" s="382"/>
      <c r="ERN43" s="378"/>
      <c r="ERO43" s="378"/>
      <c r="ERP43" s="379"/>
      <c r="ERQ43" s="378"/>
      <c r="ERR43" s="378"/>
      <c r="ERS43" s="372"/>
      <c r="ERT43" s="380"/>
      <c r="ERV43" s="381"/>
      <c r="ERW43" s="382"/>
      <c r="ESA43" s="378"/>
      <c r="ESB43" s="378"/>
      <c r="ESC43" s="379"/>
      <c r="ESD43" s="378"/>
      <c r="ESE43" s="378"/>
      <c r="ESF43" s="372"/>
      <c r="ESG43" s="380"/>
      <c r="ESI43" s="381"/>
      <c r="ESJ43" s="382"/>
      <c r="ESN43" s="378"/>
      <c r="ESO43" s="378"/>
      <c r="ESP43" s="379"/>
      <c r="ESQ43" s="378"/>
      <c r="ESR43" s="378"/>
      <c r="ESS43" s="372"/>
      <c r="EST43" s="380"/>
      <c r="ESV43" s="381"/>
      <c r="ESW43" s="382"/>
      <c r="ETA43" s="378"/>
      <c r="ETB43" s="378"/>
      <c r="ETC43" s="379"/>
      <c r="ETD43" s="378"/>
      <c r="ETE43" s="378"/>
      <c r="ETF43" s="372"/>
      <c r="ETG43" s="380"/>
      <c r="ETI43" s="381"/>
      <c r="ETJ43" s="382"/>
      <c r="ETN43" s="378"/>
      <c r="ETO43" s="378"/>
      <c r="ETP43" s="379"/>
      <c r="ETQ43" s="378"/>
      <c r="ETR43" s="378"/>
      <c r="ETS43" s="372"/>
      <c r="ETT43" s="380"/>
      <c r="ETV43" s="381"/>
      <c r="ETW43" s="382"/>
      <c r="EUA43" s="378"/>
      <c r="EUB43" s="378"/>
      <c r="EUC43" s="379"/>
      <c r="EUD43" s="378"/>
      <c r="EUE43" s="378"/>
      <c r="EUF43" s="372"/>
      <c r="EUG43" s="380"/>
      <c r="EUI43" s="381"/>
      <c r="EUJ43" s="382"/>
      <c r="EUN43" s="378"/>
      <c r="EUO43" s="378"/>
      <c r="EUP43" s="379"/>
      <c r="EUQ43" s="378"/>
      <c r="EUR43" s="378"/>
      <c r="EUS43" s="372"/>
      <c r="EUT43" s="380"/>
      <c r="EUV43" s="381"/>
      <c r="EUW43" s="382"/>
      <c r="EVA43" s="378"/>
      <c r="EVB43" s="378"/>
      <c r="EVC43" s="379"/>
      <c r="EVD43" s="378"/>
      <c r="EVE43" s="378"/>
      <c r="EVF43" s="372"/>
      <c r="EVG43" s="380"/>
      <c r="EVI43" s="381"/>
      <c r="EVJ43" s="382"/>
      <c r="EVN43" s="378"/>
      <c r="EVO43" s="378"/>
      <c r="EVP43" s="379"/>
      <c r="EVQ43" s="378"/>
      <c r="EVR43" s="378"/>
      <c r="EVS43" s="372"/>
      <c r="EVT43" s="380"/>
      <c r="EVV43" s="381"/>
      <c r="EVW43" s="382"/>
      <c r="EWA43" s="378"/>
      <c r="EWB43" s="378"/>
      <c r="EWC43" s="379"/>
      <c r="EWD43" s="378"/>
      <c r="EWE43" s="378"/>
      <c r="EWF43" s="372"/>
      <c r="EWG43" s="380"/>
      <c r="EWI43" s="381"/>
      <c r="EWJ43" s="382"/>
      <c r="EWN43" s="378"/>
      <c r="EWO43" s="378"/>
      <c r="EWP43" s="379"/>
      <c r="EWQ43" s="378"/>
      <c r="EWR43" s="378"/>
      <c r="EWS43" s="372"/>
      <c r="EWT43" s="380"/>
      <c r="EWV43" s="381"/>
      <c r="EWW43" s="382"/>
      <c r="EXA43" s="378"/>
      <c r="EXB43" s="378"/>
      <c r="EXC43" s="379"/>
      <c r="EXD43" s="378"/>
      <c r="EXE43" s="378"/>
      <c r="EXF43" s="372"/>
      <c r="EXG43" s="380"/>
      <c r="EXI43" s="381"/>
      <c r="EXJ43" s="382"/>
      <c r="EXN43" s="378"/>
      <c r="EXO43" s="378"/>
      <c r="EXP43" s="379"/>
      <c r="EXQ43" s="378"/>
      <c r="EXR43" s="378"/>
      <c r="EXS43" s="372"/>
      <c r="EXT43" s="380"/>
      <c r="EXV43" s="381"/>
      <c r="EXW43" s="382"/>
      <c r="EYA43" s="378"/>
      <c r="EYB43" s="378"/>
      <c r="EYC43" s="379"/>
      <c r="EYD43" s="378"/>
      <c r="EYE43" s="378"/>
      <c r="EYF43" s="372"/>
      <c r="EYG43" s="380"/>
      <c r="EYI43" s="381"/>
      <c r="EYJ43" s="382"/>
      <c r="EYN43" s="378"/>
      <c r="EYO43" s="378"/>
      <c r="EYP43" s="379"/>
      <c r="EYQ43" s="378"/>
      <c r="EYR43" s="378"/>
      <c r="EYS43" s="372"/>
      <c r="EYT43" s="380"/>
      <c r="EYV43" s="381"/>
      <c r="EYW43" s="382"/>
      <c r="EZA43" s="378"/>
      <c r="EZB43" s="378"/>
      <c r="EZC43" s="379"/>
      <c r="EZD43" s="378"/>
      <c r="EZE43" s="378"/>
      <c r="EZF43" s="372"/>
      <c r="EZG43" s="380"/>
      <c r="EZI43" s="381"/>
      <c r="EZJ43" s="382"/>
      <c r="EZN43" s="378"/>
      <c r="EZO43" s="378"/>
      <c r="EZP43" s="379"/>
      <c r="EZQ43" s="378"/>
      <c r="EZR43" s="378"/>
      <c r="EZS43" s="372"/>
      <c r="EZT43" s="380"/>
      <c r="EZV43" s="381"/>
      <c r="EZW43" s="382"/>
      <c r="FAA43" s="378"/>
      <c r="FAB43" s="378"/>
      <c r="FAC43" s="379"/>
      <c r="FAD43" s="378"/>
      <c r="FAE43" s="378"/>
      <c r="FAF43" s="372"/>
      <c r="FAG43" s="380"/>
      <c r="FAI43" s="381"/>
      <c r="FAJ43" s="382"/>
      <c r="FAN43" s="378"/>
      <c r="FAO43" s="378"/>
      <c r="FAP43" s="379"/>
      <c r="FAQ43" s="378"/>
      <c r="FAR43" s="378"/>
      <c r="FAS43" s="372"/>
      <c r="FAT43" s="380"/>
      <c r="FAV43" s="381"/>
      <c r="FAW43" s="382"/>
      <c r="FBA43" s="378"/>
      <c r="FBB43" s="378"/>
      <c r="FBC43" s="379"/>
      <c r="FBD43" s="378"/>
      <c r="FBE43" s="378"/>
      <c r="FBF43" s="372"/>
      <c r="FBG43" s="380"/>
      <c r="FBI43" s="381"/>
      <c r="FBJ43" s="382"/>
      <c r="FBN43" s="378"/>
      <c r="FBO43" s="378"/>
      <c r="FBP43" s="379"/>
      <c r="FBQ43" s="378"/>
      <c r="FBR43" s="378"/>
      <c r="FBS43" s="372"/>
      <c r="FBT43" s="380"/>
      <c r="FBV43" s="381"/>
      <c r="FBW43" s="382"/>
      <c r="FCA43" s="378"/>
      <c r="FCB43" s="378"/>
      <c r="FCC43" s="379"/>
      <c r="FCD43" s="378"/>
      <c r="FCE43" s="378"/>
      <c r="FCF43" s="372"/>
      <c r="FCG43" s="380"/>
      <c r="FCI43" s="381"/>
      <c r="FCJ43" s="382"/>
      <c r="FCN43" s="378"/>
      <c r="FCO43" s="378"/>
      <c r="FCP43" s="379"/>
      <c r="FCQ43" s="378"/>
      <c r="FCR43" s="378"/>
      <c r="FCS43" s="372"/>
      <c r="FCT43" s="380"/>
      <c r="FCV43" s="381"/>
      <c r="FCW43" s="382"/>
      <c r="FDA43" s="378"/>
      <c r="FDB43" s="378"/>
      <c r="FDC43" s="379"/>
      <c r="FDD43" s="378"/>
      <c r="FDE43" s="378"/>
      <c r="FDF43" s="372"/>
      <c r="FDG43" s="380"/>
      <c r="FDI43" s="381"/>
      <c r="FDJ43" s="382"/>
      <c r="FDN43" s="378"/>
      <c r="FDO43" s="378"/>
      <c r="FDP43" s="379"/>
      <c r="FDQ43" s="378"/>
      <c r="FDR43" s="378"/>
      <c r="FDS43" s="372"/>
      <c r="FDT43" s="380"/>
      <c r="FDV43" s="381"/>
      <c r="FDW43" s="382"/>
      <c r="FEA43" s="378"/>
      <c r="FEB43" s="378"/>
      <c r="FEC43" s="379"/>
      <c r="FED43" s="378"/>
      <c r="FEE43" s="378"/>
      <c r="FEF43" s="372"/>
      <c r="FEG43" s="380"/>
      <c r="FEI43" s="381"/>
      <c r="FEJ43" s="382"/>
      <c r="FEN43" s="378"/>
      <c r="FEO43" s="378"/>
      <c r="FEP43" s="379"/>
      <c r="FEQ43" s="378"/>
      <c r="FER43" s="378"/>
      <c r="FES43" s="372"/>
      <c r="FET43" s="380"/>
      <c r="FEV43" s="381"/>
      <c r="FEW43" s="382"/>
      <c r="FFA43" s="378"/>
      <c r="FFB43" s="378"/>
      <c r="FFC43" s="379"/>
      <c r="FFD43" s="378"/>
      <c r="FFE43" s="378"/>
      <c r="FFF43" s="372"/>
      <c r="FFG43" s="380"/>
      <c r="FFI43" s="381"/>
      <c r="FFJ43" s="382"/>
      <c r="FFN43" s="378"/>
      <c r="FFO43" s="378"/>
      <c r="FFP43" s="379"/>
      <c r="FFQ43" s="378"/>
      <c r="FFR43" s="378"/>
      <c r="FFS43" s="372"/>
      <c r="FFT43" s="380"/>
      <c r="FFV43" s="381"/>
      <c r="FFW43" s="382"/>
      <c r="FGA43" s="378"/>
      <c r="FGB43" s="378"/>
      <c r="FGC43" s="379"/>
      <c r="FGD43" s="378"/>
      <c r="FGE43" s="378"/>
      <c r="FGF43" s="372"/>
      <c r="FGG43" s="380"/>
      <c r="FGI43" s="381"/>
      <c r="FGJ43" s="382"/>
      <c r="FGN43" s="378"/>
      <c r="FGO43" s="378"/>
      <c r="FGP43" s="379"/>
      <c r="FGQ43" s="378"/>
      <c r="FGR43" s="378"/>
      <c r="FGS43" s="372"/>
      <c r="FGT43" s="380"/>
      <c r="FGV43" s="381"/>
      <c r="FGW43" s="382"/>
      <c r="FHA43" s="378"/>
      <c r="FHB43" s="378"/>
      <c r="FHC43" s="379"/>
      <c r="FHD43" s="378"/>
      <c r="FHE43" s="378"/>
      <c r="FHF43" s="372"/>
      <c r="FHG43" s="380"/>
      <c r="FHI43" s="381"/>
      <c r="FHJ43" s="382"/>
      <c r="FHN43" s="378"/>
      <c r="FHO43" s="378"/>
      <c r="FHP43" s="379"/>
      <c r="FHQ43" s="378"/>
      <c r="FHR43" s="378"/>
      <c r="FHS43" s="372"/>
      <c r="FHT43" s="380"/>
      <c r="FHV43" s="381"/>
      <c r="FHW43" s="382"/>
      <c r="FIA43" s="378"/>
      <c r="FIB43" s="378"/>
      <c r="FIC43" s="379"/>
      <c r="FID43" s="378"/>
      <c r="FIE43" s="378"/>
      <c r="FIF43" s="372"/>
      <c r="FIG43" s="380"/>
      <c r="FII43" s="381"/>
      <c r="FIJ43" s="382"/>
      <c r="FIN43" s="378"/>
      <c r="FIO43" s="378"/>
      <c r="FIP43" s="379"/>
      <c r="FIQ43" s="378"/>
      <c r="FIR43" s="378"/>
      <c r="FIS43" s="372"/>
      <c r="FIT43" s="380"/>
      <c r="FIV43" s="381"/>
      <c r="FIW43" s="382"/>
      <c r="FJA43" s="378"/>
      <c r="FJB43" s="378"/>
      <c r="FJC43" s="379"/>
      <c r="FJD43" s="378"/>
      <c r="FJE43" s="378"/>
      <c r="FJF43" s="372"/>
      <c r="FJG43" s="380"/>
      <c r="FJI43" s="381"/>
      <c r="FJJ43" s="382"/>
      <c r="FJN43" s="378"/>
      <c r="FJO43" s="378"/>
      <c r="FJP43" s="379"/>
      <c r="FJQ43" s="378"/>
      <c r="FJR43" s="378"/>
      <c r="FJS43" s="372"/>
      <c r="FJT43" s="380"/>
      <c r="FJV43" s="381"/>
      <c r="FJW43" s="382"/>
      <c r="FKA43" s="378"/>
      <c r="FKB43" s="378"/>
      <c r="FKC43" s="379"/>
      <c r="FKD43" s="378"/>
      <c r="FKE43" s="378"/>
      <c r="FKF43" s="372"/>
      <c r="FKG43" s="380"/>
      <c r="FKI43" s="381"/>
      <c r="FKJ43" s="382"/>
      <c r="FKN43" s="378"/>
      <c r="FKO43" s="378"/>
      <c r="FKP43" s="379"/>
      <c r="FKQ43" s="378"/>
      <c r="FKR43" s="378"/>
      <c r="FKS43" s="372"/>
      <c r="FKT43" s="380"/>
      <c r="FKV43" s="381"/>
      <c r="FKW43" s="382"/>
      <c r="FLA43" s="378"/>
      <c r="FLB43" s="378"/>
      <c r="FLC43" s="379"/>
      <c r="FLD43" s="378"/>
      <c r="FLE43" s="378"/>
      <c r="FLF43" s="372"/>
      <c r="FLG43" s="380"/>
      <c r="FLI43" s="381"/>
      <c r="FLJ43" s="382"/>
      <c r="FLN43" s="378"/>
      <c r="FLO43" s="378"/>
      <c r="FLP43" s="379"/>
      <c r="FLQ43" s="378"/>
      <c r="FLR43" s="378"/>
      <c r="FLS43" s="372"/>
      <c r="FLT43" s="380"/>
      <c r="FLV43" s="381"/>
      <c r="FLW43" s="382"/>
      <c r="FMA43" s="378"/>
      <c r="FMB43" s="378"/>
      <c r="FMC43" s="379"/>
      <c r="FMD43" s="378"/>
      <c r="FME43" s="378"/>
      <c r="FMF43" s="372"/>
      <c r="FMG43" s="380"/>
      <c r="FMI43" s="381"/>
      <c r="FMJ43" s="382"/>
      <c r="FMN43" s="378"/>
      <c r="FMO43" s="378"/>
      <c r="FMP43" s="379"/>
      <c r="FMQ43" s="378"/>
      <c r="FMR43" s="378"/>
      <c r="FMS43" s="372"/>
      <c r="FMT43" s="380"/>
      <c r="FMV43" s="381"/>
      <c r="FMW43" s="382"/>
      <c r="FNA43" s="378"/>
      <c r="FNB43" s="378"/>
      <c r="FNC43" s="379"/>
      <c r="FND43" s="378"/>
      <c r="FNE43" s="378"/>
      <c r="FNF43" s="372"/>
      <c r="FNG43" s="380"/>
      <c r="FNI43" s="381"/>
      <c r="FNJ43" s="382"/>
      <c r="FNN43" s="378"/>
      <c r="FNO43" s="378"/>
      <c r="FNP43" s="379"/>
      <c r="FNQ43" s="378"/>
      <c r="FNR43" s="378"/>
      <c r="FNS43" s="372"/>
      <c r="FNT43" s="380"/>
      <c r="FNV43" s="381"/>
      <c r="FNW43" s="382"/>
      <c r="FOA43" s="378"/>
      <c r="FOB43" s="378"/>
      <c r="FOC43" s="379"/>
      <c r="FOD43" s="378"/>
      <c r="FOE43" s="378"/>
      <c r="FOF43" s="372"/>
      <c r="FOG43" s="380"/>
      <c r="FOI43" s="381"/>
      <c r="FOJ43" s="382"/>
      <c r="FON43" s="378"/>
      <c r="FOO43" s="378"/>
      <c r="FOP43" s="379"/>
      <c r="FOQ43" s="378"/>
      <c r="FOR43" s="378"/>
      <c r="FOS43" s="372"/>
      <c r="FOT43" s="380"/>
      <c r="FOV43" s="381"/>
      <c r="FOW43" s="382"/>
      <c r="FPA43" s="378"/>
      <c r="FPB43" s="378"/>
      <c r="FPC43" s="379"/>
      <c r="FPD43" s="378"/>
      <c r="FPE43" s="378"/>
      <c r="FPF43" s="372"/>
      <c r="FPG43" s="380"/>
      <c r="FPI43" s="381"/>
      <c r="FPJ43" s="382"/>
      <c r="FPN43" s="378"/>
      <c r="FPO43" s="378"/>
      <c r="FPP43" s="379"/>
      <c r="FPQ43" s="378"/>
      <c r="FPR43" s="378"/>
      <c r="FPS43" s="372"/>
      <c r="FPT43" s="380"/>
      <c r="FPV43" s="381"/>
      <c r="FPW43" s="382"/>
      <c r="FQA43" s="378"/>
      <c r="FQB43" s="378"/>
      <c r="FQC43" s="379"/>
      <c r="FQD43" s="378"/>
      <c r="FQE43" s="378"/>
      <c r="FQF43" s="372"/>
      <c r="FQG43" s="380"/>
      <c r="FQI43" s="381"/>
      <c r="FQJ43" s="382"/>
      <c r="FQN43" s="378"/>
      <c r="FQO43" s="378"/>
      <c r="FQP43" s="379"/>
      <c r="FQQ43" s="378"/>
      <c r="FQR43" s="378"/>
      <c r="FQS43" s="372"/>
      <c r="FQT43" s="380"/>
      <c r="FQV43" s="381"/>
      <c r="FQW43" s="382"/>
      <c r="FRA43" s="378"/>
      <c r="FRB43" s="378"/>
      <c r="FRC43" s="379"/>
      <c r="FRD43" s="378"/>
      <c r="FRE43" s="378"/>
      <c r="FRF43" s="372"/>
      <c r="FRG43" s="380"/>
      <c r="FRI43" s="381"/>
      <c r="FRJ43" s="382"/>
      <c r="FRN43" s="378"/>
      <c r="FRO43" s="378"/>
      <c r="FRP43" s="379"/>
      <c r="FRQ43" s="378"/>
      <c r="FRR43" s="378"/>
      <c r="FRS43" s="372"/>
      <c r="FRT43" s="380"/>
      <c r="FRV43" s="381"/>
      <c r="FRW43" s="382"/>
      <c r="FSA43" s="378"/>
      <c r="FSB43" s="378"/>
      <c r="FSC43" s="379"/>
      <c r="FSD43" s="378"/>
      <c r="FSE43" s="378"/>
      <c r="FSF43" s="372"/>
      <c r="FSG43" s="380"/>
      <c r="FSI43" s="381"/>
      <c r="FSJ43" s="382"/>
      <c r="FSN43" s="378"/>
      <c r="FSO43" s="378"/>
      <c r="FSP43" s="379"/>
      <c r="FSQ43" s="378"/>
      <c r="FSR43" s="378"/>
      <c r="FSS43" s="372"/>
      <c r="FST43" s="380"/>
      <c r="FSV43" s="381"/>
      <c r="FSW43" s="382"/>
      <c r="FTA43" s="378"/>
      <c r="FTB43" s="378"/>
      <c r="FTC43" s="379"/>
      <c r="FTD43" s="378"/>
      <c r="FTE43" s="378"/>
      <c r="FTF43" s="372"/>
      <c r="FTG43" s="380"/>
      <c r="FTI43" s="381"/>
      <c r="FTJ43" s="382"/>
      <c r="FTN43" s="378"/>
      <c r="FTO43" s="378"/>
      <c r="FTP43" s="379"/>
      <c r="FTQ43" s="378"/>
      <c r="FTR43" s="378"/>
      <c r="FTS43" s="372"/>
      <c r="FTT43" s="380"/>
      <c r="FTV43" s="381"/>
      <c r="FTW43" s="382"/>
      <c r="FUA43" s="378"/>
      <c r="FUB43" s="378"/>
      <c r="FUC43" s="379"/>
      <c r="FUD43" s="378"/>
      <c r="FUE43" s="378"/>
      <c r="FUF43" s="372"/>
      <c r="FUG43" s="380"/>
      <c r="FUI43" s="381"/>
      <c r="FUJ43" s="382"/>
      <c r="FUN43" s="378"/>
      <c r="FUO43" s="378"/>
      <c r="FUP43" s="379"/>
      <c r="FUQ43" s="378"/>
      <c r="FUR43" s="378"/>
      <c r="FUS43" s="372"/>
      <c r="FUT43" s="380"/>
      <c r="FUV43" s="381"/>
      <c r="FUW43" s="382"/>
      <c r="FVA43" s="378"/>
      <c r="FVB43" s="378"/>
      <c r="FVC43" s="379"/>
      <c r="FVD43" s="378"/>
      <c r="FVE43" s="378"/>
      <c r="FVF43" s="372"/>
      <c r="FVG43" s="380"/>
      <c r="FVI43" s="381"/>
      <c r="FVJ43" s="382"/>
      <c r="FVN43" s="378"/>
      <c r="FVO43" s="378"/>
      <c r="FVP43" s="379"/>
      <c r="FVQ43" s="378"/>
      <c r="FVR43" s="378"/>
      <c r="FVS43" s="372"/>
      <c r="FVT43" s="380"/>
      <c r="FVV43" s="381"/>
      <c r="FVW43" s="382"/>
      <c r="FWA43" s="378"/>
      <c r="FWB43" s="378"/>
      <c r="FWC43" s="379"/>
      <c r="FWD43" s="378"/>
      <c r="FWE43" s="378"/>
      <c r="FWF43" s="372"/>
      <c r="FWG43" s="380"/>
      <c r="FWI43" s="381"/>
      <c r="FWJ43" s="382"/>
      <c r="FWN43" s="378"/>
      <c r="FWO43" s="378"/>
      <c r="FWP43" s="379"/>
      <c r="FWQ43" s="378"/>
      <c r="FWR43" s="378"/>
      <c r="FWS43" s="372"/>
      <c r="FWT43" s="380"/>
      <c r="FWV43" s="381"/>
      <c r="FWW43" s="382"/>
      <c r="FXA43" s="378"/>
      <c r="FXB43" s="378"/>
      <c r="FXC43" s="379"/>
      <c r="FXD43" s="378"/>
      <c r="FXE43" s="378"/>
      <c r="FXF43" s="372"/>
      <c r="FXG43" s="380"/>
      <c r="FXI43" s="381"/>
      <c r="FXJ43" s="382"/>
      <c r="FXN43" s="378"/>
      <c r="FXO43" s="378"/>
      <c r="FXP43" s="379"/>
      <c r="FXQ43" s="378"/>
      <c r="FXR43" s="378"/>
      <c r="FXS43" s="372"/>
      <c r="FXT43" s="380"/>
      <c r="FXV43" s="381"/>
      <c r="FXW43" s="382"/>
      <c r="FYA43" s="378"/>
      <c r="FYB43" s="378"/>
      <c r="FYC43" s="379"/>
      <c r="FYD43" s="378"/>
      <c r="FYE43" s="378"/>
      <c r="FYF43" s="372"/>
      <c r="FYG43" s="380"/>
      <c r="FYI43" s="381"/>
      <c r="FYJ43" s="382"/>
      <c r="FYN43" s="378"/>
      <c r="FYO43" s="378"/>
      <c r="FYP43" s="379"/>
      <c r="FYQ43" s="378"/>
      <c r="FYR43" s="378"/>
      <c r="FYS43" s="372"/>
      <c r="FYT43" s="380"/>
      <c r="FYV43" s="381"/>
      <c r="FYW43" s="382"/>
      <c r="FZA43" s="378"/>
      <c r="FZB43" s="378"/>
      <c r="FZC43" s="379"/>
      <c r="FZD43" s="378"/>
      <c r="FZE43" s="378"/>
      <c r="FZF43" s="372"/>
      <c r="FZG43" s="380"/>
      <c r="FZI43" s="381"/>
      <c r="FZJ43" s="382"/>
      <c r="FZN43" s="378"/>
      <c r="FZO43" s="378"/>
      <c r="FZP43" s="379"/>
      <c r="FZQ43" s="378"/>
      <c r="FZR43" s="378"/>
      <c r="FZS43" s="372"/>
      <c r="FZT43" s="380"/>
      <c r="FZV43" s="381"/>
      <c r="FZW43" s="382"/>
      <c r="GAA43" s="378"/>
      <c r="GAB43" s="378"/>
      <c r="GAC43" s="379"/>
      <c r="GAD43" s="378"/>
      <c r="GAE43" s="378"/>
      <c r="GAF43" s="372"/>
      <c r="GAG43" s="380"/>
      <c r="GAI43" s="381"/>
      <c r="GAJ43" s="382"/>
      <c r="GAN43" s="378"/>
      <c r="GAO43" s="378"/>
      <c r="GAP43" s="379"/>
      <c r="GAQ43" s="378"/>
      <c r="GAR43" s="378"/>
      <c r="GAS43" s="372"/>
      <c r="GAT43" s="380"/>
      <c r="GAV43" s="381"/>
      <c r="GAW43" s="382"/>
      <c r="GBA43" s="378"/>
      <c r="GBB43" s="378"/>
      <c r="GBC43" s="379"/>
      <c r="GBD43" s="378"/>
      <c r="GBE43" s="378"/>
      <c r="GBF43" s="372"/>
      <c r="GBG43" s="380"/>
      <c r="GBI43" s="381"/>
      <c r="GBJ43" s="382"/>
      <c r="GBN43" s="378"/>
      <c r="GBO43" s="378"/>
      <c r="GBP43" s="379"/>
      <c r="GBQ43" s="378"/>
      <c r="GBR43" s="378"/>
      <c r="GBS43" s="372"/>
      <c r="GBT43" s="380"/>
      <c r="GBV43" s="381"/>
      <c r="GBW43" s="382"/>
      <c r="GCA43" s="378"/>
      <c r="GCB43" s="378"/>
      <c r="GCC43" s="379"/>
      <c r="GCD43" s="378"/>
      <c r="GCE43" s="378"/>
      <c r="GCF43" s="372"/>
      <c r="GCG43" s="380"/>
      <c r="GCI43" s="381"/>
      <c r="GCJ43" s="382"/>
      <c r="GCN43" s="378"/>
      <c r="GCO43" s="378"/>
      <c r="GCP43" s="379"/>
      <c r="GCQ43" s="378"/>
      <c r="GCR43" s="378"/>
      <c r="GCS43" s="372"/>
      <c r="GCT43" s="380"/>
      <c r="GCV43" s="381"/>
      <c r="GCW43" s="382"/>
      <c r="GDA43" s="378"/>
      <c r="GDB43" s="378"/>
      <c r="GDC43" s="379"/>
      <c r="GDD43" s="378"/>
      <c r="GDE43" s="378"/>
      <c r="GDF43" s="372"/>
      <c r="GDG43" s="380"/>
      <c r="GDI43" s="381"/>
      <c r="GDJ43" s="382"/>
      <c r="GDN43" s="378"/>
      <c r="GDO43" s="378"/>
      <c r="GDP43" s="379"/>
      <c r="GDQ43" s="378"/>
      <c r="GDR43" s="378"/>
      <c r="GDS43" s="372"/>
      <c r="GDT43" s="380"/>
      <c r="GDV43" s="381"/>
      <c r="GDW43" s="382"/>
      <c r="GEA43" s="378"/>
      <c r="GEB43" s="378"/>
      <c r="GEC43" s="379"/>
      <c r="GED43" s="378"/>
      <c r="GEE43" s="378"/>
      <c r="GEF43" s="372"/>
      <c r="GEG43" s="380"/>
      <c r="GEI43" s="381"/>
      <c r="GEJ43" s="382"/>
      <c r="GEN43" s="378"/>
      <c r="GEO43" s="378"/>
      <c r="GEP43" s="379"/>
      <c r="GEQ43" s="378"/>
      <c r="GER43" s="378"/>
      <c r="GES43" s="372"/>
      <c r="GET43" s="380"/>
      <c r="GEV43" s="381"/>
      <c r="GEW43" s="382"/>
      <c r="GFA43" s="378"/>
      <c r="GFB43" s="378"/>
      <c r="GFC43" s="379"/>
      <c r="GFD43" s="378"/>
      <c r="GFE43" s="378"/>
      <c r="GFF43" s="372"/>
      <c r="GFG43" s="380"/>
      <c r="GFI43" s="381"/>
      <c r="GFJ43" s="382"/>
      <c r="GFN43" s="378"/>
      <c r="GFO43" s="378"/>
      <c r="GFP43" s="379"/>
      <c r="GFQ43" s="378"/>
      <c r="GFR43" s="378"/>
      <c r="GFS43" s="372"/>
      <c r="GFT43" s="380"/>
      <c r="GFV43" s="381"/>
      <c r="GFW43" s="382"/>
      <c r="GGA43" s="378"/>
      <c r="GGB43" s="378"/>
      <c r="GGC43" s="379"/>
      <c r="GGD43" s="378"/>
      <c r="GGE43" s="378"/>
      <c r="GGF43" s="372"/>
      <c r="GGG43" s="380"/>
      <c r="GGI43" s="381"/>
      <c r="GGJ43" s="382"/>
      <c r="GGN43" s="378"/>
      <c r="GGO43" s="378"/>
      <c r="GGP43" s="379"/>
      <c r="GGQ43" s="378"/>
      <c r="GGR43" s="378"/>
      <c r="GGS43" s="372"/>
      <c r="GGT43" s="380"/>
      <c r="GGV43" s="381"/>
      <c r="GGW43" s="382"/>
      <c r="GHA43" s="378"/>
      <c r="GHB43" s="378"/>
      <c r="GHC43" s="379"/>
      <c r="GHD43" s="378"/>
      <c r="GHE43" s="378"/>
      <c r="GHF43" s="372"/>
      <c r="GHG43" s="380"/>
      <c r="GHI43" s="381"/>
      <c r="GHJ43" s="382"/>
      <c r="GHN43" s="378"/>
      <c r="GHO43" s="378"/>
      <c r="GHP43" s="379"/>
      <c r="GHQ43" s="378"/>
      <c r="GHR43" s="378"/>
      <c r="GHS43" s="372"/>
      <c r="GHT43" s="380"/>
      <c r="GHV43" s="381"/>
      <c r="GHW43" s="382"/>
      <c r="GIA43" s="378"/>
      <c r="GIB43" s="378"/>
      <c r="GIC43" s="379"/>
      <c r="GID43" s="378"/>
      <c r="GIE43" s="378"/>
      <c r="GIF43" s="372"/>
      <c r="GIG43" s="380"/>
      <c r="GII43" s="381"/>
      <c r="GIJ43" s="382"/>
      <c r="GIN43" s="378"/>
      <c r="GIO43" s="378"/>
      <c r="GIP43" s="379"/>
      <c r="GIQ43" s="378"/>
      <c r="GIR43" s="378"/>
      <c r="GIS43" s="372"/>
      <c r="GIT43" s="380"/>
      <c r="GIV43" s="381"/>
      <c r="GIW43" s="382"/>
      <c r="GJA43" s="378"/>
      <c r="GJB43" s="378"/>
      <c r="GJC43" s="379"/>
      <c r="GJD43" s="378"/>
      <c r="GJE43" s="378"/>
      <c r="GJF43" s="372"/>
      <c r="GJG43" s="380"/>
      <c r="GJI43" s="381"/>
      <c r="GJJ43" s="382"/>
      <c r="GJN43" s="378"/>
      <c r="GJO43" s="378"/>
      <c r="GJP43" s="379"/>
      <c r="GJQ43" s="378"/>
      <c r="GJR43" s="378"/>
      <c r="GJS43" s="372"/>
      <c r="GJT43" s="380"/>
      <c r="GJV43" s="381"/>
      <c r="GJW43" s="382"/>
      <c r="GKA43" s="378"/>
      <c r="GKB43" s="378"/>
      <c r="GKC43" s="379"/>
      <c r="GKD43" s="378"/>
      <c r="GKE43" s="378"/>
      <c r="GKF43" s="372"/>
      <c r="GKG43" s="380"/>
      <c r="GKI43" s="381"/>
      <c r="GKJ43" s="382"/>
      <c r="GKN43" s="378"/>
      <c r="GKO43" s="378"/>
      <c r="GKP43" s="379"/>
      <c r="GKQ43" s="378"/>
      <c r="GKR43" s="378"/>
      <c r="GKS43" s="372"/>
      <c r="GKT43" s="380"/>
      <c r="GKV43" s="381"/>
      <c r="GKW43" s="382"/>
      <c r="GLA43" s="378"/>
      <c r="GLB43" s="378"/>
      <c r="GLC43" s="379"/>
      <c r="GLD43" s="378"/>
      <c r="GLE43" s="378"/>
      <c r="GLF43" s="372"/>
      <c r="GLG43" s="380"/>
      <c r="GLI43" s="381"/>
      <c r="GLJ43" s="382"/>
      <c r="GLN43" s="378"/>
      <c r="GLO43" s="378"/>
      <c r="GLP43" s="379"/>
      <c r="GLQ43" s="378"/>
      <c r="GLR43" s="378"/>
      <c r="GLS43" s="372"/>
      <c r="GLT43" s="380"/>
      <c r="GLV43" s="381"/>
      <c r="GLW43" s="382"/>
      <c r="GMA43" s="378"/>
      <c r="GMB43" s="378"/>
      <c r="GMC43" s="379"/>
      <c r="GMD43" s="378"/>
      <c r="GME43" s="378"/>
      <c r="GMF43" s="372"/>
      <c r="GMG43" s="380"/>
      <c r="GMI43" s="381"/>
      <c r="GMJ43" s="382"/>
      <c r="GMN43" s="378"/>
      <c r="GMO43" s="378"/>
      <c r="GMP43" s="379"/>
      <c r="GMQ43" s="378"/>
      <c r="GMR43" s="378"/>
      <c r="GMS43" s="372"/>
      <c r="GMT43" s="380"/>
      <c r="GMV43" s="381"/>
      <c r="GMW43" s="382"/>
      <c r="GNA43" s="378"/>
      <c r="GNB43" s="378"/>
      <c r="GNC43" s="379"/>
      <c r="GND43" s="378"/>
      <c r="GNE43" s="378"/>
      <c r="GNF43" s="372"/>
      <c r="GNG43" s="380"/>
      <c r="GNI43" s="381"/>
      <c r="GNJ43" s="382"/>
      <c r="GNN43" s="378"/>
      <c r="GNO43" s="378"/>
      <c r="GNP43" s="379"/>
      <c r="GNQ43" s="378"/>
      <c r="GNR43" s="378"/>
      <c r="GNS43" s="372"/>
      <c r="GNT43" s="380"/>
      <c r="GNV43" s="381"/>
      <c r="GNW43" s="382"/>
      <c r="GOA43" s="378"/>
      <c r="GOB43" s="378"/>
      <c r="GOC43" s="379"/>
      <c r="GOD43" s="378"/>
      <c r="GOE43" s="378"/>
      <c r="GOF43" s="372"/>
      <c r="GOG43" s="380"/>
      <c r="GOI43" s="381"/>
      <c r="GOJ43" s="382"/>
      <c r="GON43" s="378"/>
      <c r="GOO43" s="378"/>
      <c r="GOP43" s="379"/>
      <c r="GOQ43" s="378"/>
      <c r="GOR43" s="378"/>
      <c r="GOS43" s="372"/>
      <c r="GOT43" s="380"/>
      <c r="GOV43" s="381"/>
      <c r="GOW43" s="382"/>
      <c r="GPA43" s="378"/>
      <c r="GPB43" s="378"/>
      <c r="GPC43" s="379"/>
      <c r="GPD43" s="378"/>
      <c r="GPE43" s="378"/>
      <c r="GPF43" s="372"/>
      <c r="GPG43" s="380"/>
      <c r="GPI43" s="381"/>
      <c r="GPJ43" s="382"/>
      <c r="GPN43" s="378"/>
      <c r="GPO43" s="378"/>
      <c r="GPP43" s="379"/>
      <c r="GPQ43" s="378"/>
      <c r="GPR43" s="378"/>
      <c r="GPS43" s="372"/>
      <c r="GPT43" s="380"/>
      <c r="GPV43" s="381"/>
      <c r="GPW43" s="382"/>
      <c r="GQA43" s="378"/>
      <c r="GQB43" s="378"/>
      <c r="GQC43" s="379"/>
      <c r="GQD43" s="378"/>
      <c r="GQE43" s="378"/>
      <c r="GQF43" s="372"/>
      <c r="GQG43" s="380"/>
      <c r="GQI43" s="381"/>
      <c r="GQJ43" s="382"/>
      <c r="GQN43" s="378"/>
      <c r="GQO43" s="378"/>
      <c r="GQP43" s="379"/>
      <c r="GQQ43" s="378"/>
      <c r="GQR43" s="378"/>
      <c r="GQS43" s="372"/>
      <c r="GQT43" s="380"/>
      <c r="GQV43" s="381"/>
      <c r="GQW43" s="382"/>
      <c r="GRA43" s="378"/>
      <c r="GRB43" s="378"/>
      <c r="GRC43" s="379"/>
      <c r="GRD43" s="378"/>
      <c r="GRE43" s="378"/>
      <c r="GRF43" s="372"/>
      <c r="GRG43" s="380"/>
      <c r="GRI43" s="381"/>
      <c r="GRJ43" s="382"/>
      <c r="GRN43" s="378"/>
      <c r="GRO43" s="378"/>
      <c r="GRP43" s="379"/>
      <c r="GRQ43" s="378"/>
      <c r="GRR43" s="378"/>
      <c r="GRS43" s="372"/>
      <c r="GRT43" s="380"/>
      <c r="GRV43" s="381"/>
      <c r="GRW43" s="382"/>
      <c r="GSA43" s="378"/>
      <c r="GSB43" s="378"/>
      <c r="GSC43" s="379"/>
      <c r="GSD43" s="378"/>
      <c r="GSE43" s="378"/>
      <c r="GSF43" s="372"/>
      <c r="GSG43" s="380"/>
      <c r="GSI43" s="381"/>
      <c r="GSJ43" s="382"/>
      <c r="GSN43" s="378"/>
      <c r="GSO43" s="378"/>
      <c r="GSP43" s="379"/>
      <c r="GSQ43" s="378"/>
      <c r="GSR43" s="378"/>
      <c r="GSS43" s="372"/>
      <c r="GST43" s="380"/>
      <c r="GSV43" s="381"/>
      <c r="GSW43" s="382"/>
      <c r="GTA43" s="378"/>
      <c r="GTB43" s="378"/>
      <c r="GTC43" s="379"/>
      <c r="GTD43" s="378"/>
      <c r="GTE43" s="378"/>
      <c r="GTF43" s="372"/>
      <c r="GTG43" s="380"/>
      <c r="GTI43" s="381"/>
      <c r="GTJ43" s="382"/>
      <c r="GTN43" s="378"/>
      <c r="GTO43" s="378"/>
      <c r="GTP43" s="379"/>
      <c r="GTQ43" s="378"/>
      <c r="GTR43" s="378"/>
      <c r="GTS43" s="372"/>
      <c r="GTT43" s="380"/>
      <c r="GTV43" s="381"/>
      <c r="GTW43" s="382"/>
      <c r="GUA43" s="378"/>
      <c r="GUB43" s="378"/>
      <c r="GUC43" s="379"/>
      <c r="GUD43" s="378"/>
      <c r="GUE43" s="378"/>
      <c r="GUF43" s="372"/>
      <c r="GUG43" s="380"/>
      <c r="GUI43" s="381"/>
      <c r="GUJ43" s="382"/>
      <c r="GUN43" s="378"/>
      <c r="GUO43" s="378"/>
      <c r="GUP43" s="379"/>
      <c r="GUQ43" s="378"/>
      <c r="GUR43" s="378"/>
      <c r="GUS43" s="372"/>
      <c r="GUT43" s="380"/>
      <c r="GUV43" s="381"/>
      <c r="GUW43" s="382"/>
      <c r="GVA43" s="378"/>
      <c r="GVB43" s="378"/>
      <c r="GVC43" s="379"/>
      <c r="GVD43" s="378"/>
      <c r="GVE43" s="378"/>
      <c r="GVF43" s="372"/>
      <c r="GVG43" s="380"/>
      <c r="GVI43" s="381"/>
      <c r="GVJ43" s="382"/>
      <c r="GVN43" s="378"/>
      <c r="GVO43" s="378"/>
      <c r="GVP43" s="379"/>
      <c r="GVQ43" s="378"/>
      <c r="GVR43" s="378"/>
      <c r="GVS43" s="372"/>
      <c r="GVT43" s="380"/>
      <c r="GVV43" s="381"/>
      <c r="GVW43" s="382"/>
      <c r="GWA43" s="378"/>
      <c r="GWB43" s="378"/>
      <c r="GWC43" s="379"/>
      <c r="GWD43" s="378"/>
      <c r="GWE43" s="378"/>
      <c r="GWF43" s="372"/>
      <c r="GWG43" s="380"/>
      <c r="GWI43" s="381"/>
      <c r="GWJ43" s="382"/>
      <c r="GWN43" s="378"/>
      <c r="GWO43" s="378"/>
      <c r="GWP43" s="379"/>
      <c r="GWQ43" s="378"/>
      <c r="GWR43" s="378"/>
      <c r="GWS43" s="372"/>
      <c r="GWT43" s="380"/>
      <c r="GWV43" s="381"/>
      <c r="GWW43" s="382"/>
      <c r="GXA43" s="378"/>
      <c r="GXB43" s="378"/>
      <c r="GXC43" s="379"/>
      <c r="GXD43" s="378"/>
      <c r="GXE43" s="378"/>
      <c r="GXF43" s="372"/>
      <c r="GXG43" s="380"/>
      <c r="GXI43" s="381"/>
      <c r="GXJ43" s="382"/>
      <c r="GXN43" s="378"/>
      <c r="GXO43" s="378"/>
      <c r="GXP43" s="379"/>
      <c r="GXQ43" s="378"/>
      <c r="GXR43" s="378"/>
      <c r="GXS43" s="372"/>
      <c r="GXT43" s="380"/>
      <c r="GXV43" s="381"/>
      <c r="GXW43" s="382"/>
      <c r="GYA43" s="378"/>
      <c r="GYB43" s="378"/>
      <c r="GYC43" s="379"/>
      <c r="GYD43" s="378"/>
      <c r="GYE43" s="378"/>
      <c r="GYF43" s="372"/>
      <c r="GYG43" s="380"/>
      <c r="GYI43" s="381"/>
      <c r="GYJ43" s="382"/>
      <c r="GYN43" s="378"/>
      <c r="GYO43" s="378"/>
      <c r="GYP43" s="379"/>
      <c r="GYQ43" s="378"/>
      <c r="GYR43" s="378"/>
      <c r="GYS43" s="372"/>
      <c r="GYT43" s="380"/>
      <c r="GYV43" s="381"/>
      <c r="GYW43" s="382"/>
      <c r="GZA43" s="378"/>
      <c r="GZB43" s="378"/>
      <c r="GZC43" s="379"/>
      <c r="GZD43" s="378"/>
      <c r="GZE43" s="378"/>
      <c r="GZF43" s="372"/>
      <c r="GZG43" s="380"/>
      <c r="GZI43" s="381"/>
      <c r="GZJ43" s="382"/>
      <c r="GZN43" s="378"/>
      <c r="GZO43" s="378"/>
      <c r="GZP43" s="379"/>
      <c r="GZQ43" s="378"/>
      <c r="GZR43" s="378"/>
      <c r="GZS43" s="372"/>
      <c r="GZT43" s="380"/>
      <c r="GZV43" s="381"/>
      <c r="GZW43" s="382"/>
      <c r="HAA43" s="378"/>
      <c r="HAB43" s="378"/>
      <c r="HAC43" s="379"/>
      <c r="HAD43" s="378"/>
      <c r="HAE43" s="378"/>
      <c r="HAF43" s="372"/>
      <c r="HAG43" s="380"/>
      <c r="HAI43" s="381"/>
      <c r="HAJ43" s="382"/>
      <c r="HAN43" s="378"/>
      <c r="HAO43" s="378"/>
      <c r="HAP43" s="379"/>
      <c r="HAQ43" s="378"/>
      <c r="HAR43" s="378"/>
      <c r="HAS43" s="372"/>
      <c r="HAT43" s="380"/>
      <c r="HAV43" s="381"/>
      <c r="HAW43" s="382"/>
      <c r="HBA43" s="378"/>
      <c r="HBB43" s="378"/>
      <c r="HBC43" s="379"/>
      <c r="HBD43" s="378"/>
      <c r="HBE43" s="378"/>
      <c r="HBF43" s="372"/>
      <c r="HBG43" s="380"/>
      <c r="HBI43" s="381"/>
      <c r="HBJ43" s="382"/>
      <c r="HBN43" s="378"/>
      <c r="HBO43" s="378"/>
      <c r="HBP43" s="379"/>
      <c r="HBQ43" s="378"/>
      <c r="HBR43" s="378"/>
      <c r="HBS43" s="372"/>
      <c r="HBT43" s="380"/>
      <c r="HBV43" s="381"/>
      <c r="HBW43" s="382"/>
      <c r="HCA43" s="378"/>
      <c r="HCB43" s="378"/>
      <c r="HCC43" s="379"/>
      <c r="HCD43" s="378"/>
      <c r="HCE43" s="378"/>
      <c r="HCF43" s="372"/>
      <c r="HCG43" s="380"/>
      <c r="HCI43" s="381"/>
      <c r="HCJ43" s="382"/>
      <c r="HCN43" s="378"/>
      <c r="HCO43" s="378"/>
      <c r="HCP43" s="379"/>
      <c r="HCQ43" s="378"/>
      <c r="HCR43" s="378"/>
      <c r="HCS43" s="372"/>
      <c r="HCT43" s="380"/>
      <c r="HCV43" s="381"/>
      <c r="HCW43" s="382"/>
      <c r="HDA43" s="378"/>
      <c r="HDB43" s="378"/>
      <c r="HDC43" s="379"/>
      <c r="HDD43" s="378"/>
      <c r="HDE43" s="378"/>
      <c r="HDF43" s="372"/>
      <c r="HDG43" s="380"/>
      <c r="HDI43" s="381"/>
      <c r="HDJ43" s="382"/>
      <c r="HDN43" s="378"/>
      <c r="HDO43" s="378"/>
      <c r="HDP43" s="379"/>
      <c r="HDQ43" s="378"/>
      <c r="HDR43" s="378"/>
      <c r="HDS43" s="372"/>
      <c r="HDT43" s="380"/>
      <c r="HDV43" s="381"/>
      <c r="HDW43" s="382"/>
      <c r="HEA43" s="378"/>
      <c r="HEB43" s="378"/>
      <c r="HEC43" s="379"/>
      <c r="HED43" s="378"/>
      <c r="HEE43" s="378"/>
      <c r="HEF43" s="372"/>
      <c r="HEG43" s="380"/>
      <c r="HEI43" s="381"/>
      <c r="HEJ43" s="382"/>
      <c r="HEN43" s="378"/>
      <c r="HEO43" s="378"/>
      <c r="HEP43" s="379"/>
      <c r="HEQ43" s="378"/>
      <c r="HER43" s="378"/>
      <c r="HES43" s="372"/>
      <c r="HET43" s="380"/>
      <c r="HEV43" s="381"/>
      <c r="HEW43" s="382"/>
      <c r="HFA43" s="378"/>
      <c r="HFB43" s="378"/>
      <c r="HFC43" s="379"/>
      <c r="HFD43" s="378"/>
      <c r="HFE43" s="378"/>
      <c r="HFF43" s="372"/>
      <c r="HFG43" s="380"/>
      <c r="HFI43" s="381"/>
      <c r="HFJ43" s="382"/>
      <c r="HFN43" s="378"/>
      <c r="HFO43" s="378"/>
      <c r="HFP43" s="379"/>
      <c r="HFQ43" s="378"/>
      <c r="HFR43" s="378"/>
      <c r="HFS43" s="372"/>
      <c r="HFT43" s="380"/>
      <c r="HFV43" s="381"/>
      <c r="HFW43" s="382"/>
      <c r="HGA43" s="378"/>
      <c r="HGB43" s="378"/>
      <c r="HGC43" s="379"/>
      <c r="HGD43" s="378"/>
      <c r="HGE43" s="378"/>
      <c r="HGF43" s="372"/>
      <c r="HGG43" s="380"/>
      <c r="HGI43" s="381"/>
      <c r="HGJ43" s="382"/>
      <c r="HGN43" s="378"/>
      <c r="HGO43" s="378"/>
      <c r="HGP43" s="379"/>
      <c r="HGQ43" s="378"/>
      <c r="HGR43" s="378"/>
      <c r="HGS43" s="372"/>
      <c r="HGT43" s="380"/>
      <c r="HGV43" s="381"/>
      <c r="HGW43" s="382"/>
      <c r="HHA43" s="378"/>
      <c r="HHB43" s="378"/>
      <c r="HHC43" s="379"/>
      <c r="HHD43" s="378"/>
      <c r="HHE43" s="378"/>
      <c r="HHF43" s="372"/>
      <c r="HHG43" s="380"/>
      <c r="HHI43" s="381"/>
      <c r="HHJ43" s="382"/>
      <c r="HHN43" s="378"/>
      <c r="HHO43" s="378"/>
      <c r="HHP43" s="379"/>
      <c r="HHQ43" s="378"/>
      <c r="HHR43" s="378"/>
      <c r="HHS43" s="372"/>
      <c r="HHT43" s="380"/>
      <c r="HHV43" s="381"/>
      <c r="HHW43" s="382"/>
      <c r="HIA43" s="378"/>
      <c r="HIB43" s="378"/>
      <c r="HIC43" s="379"/>
      <c r="HID43" s="378"/>
      <c r="HIE43" s="378"/>
      <c r="HIF43" s="372"/>
      <c r="HIG43" s="380"/>
      <c r="HII43" s="381"/>
      <c r="HIJ43" s="382"/>
      <c r="HIN43" s="378"/>
      <c r="HIO43" s="378"/>
      <c r="HIP43" s="379"/>
      <c r="HIQ43" s="378"/>
      <c r="HIR43" s="378"/>
      <c r="HIS43" s="372"/>
      <c r="HIT43" s="380"/>
      <c r="HIV43" s="381"/>
      <c r="HIW43" s="382"/>
      <c r="HJA43" s="378"/>
      <c r="HJB43" s="378"/>
      <c r="HJC43" s="379"/>
      <c r="HJD43" s="378"/>
      <c r="HJE43" s="378"/>
      <c r="HJF43" s="372"/>
      <c r="HJG43" s="380"/>
      <c r="HJI43" s="381"/>
      <c r="HJJ43" s="382"/>
      <c r="HJN43" s="378"/>
      <c r="HJO43" s="378"/>
      <c r="HJP43" s="379"/>
      <c r="HJQ43" s="378"/>
      <c r="HJR43" s="378"/>
      <c r="HJS43" s="372"/>
      <c r="HJT43" s="380"/>
      <c r="HJV43" s="381"/>
      <c r="HJW43" s="382"/>
      <c r="HKA43" s="378"/>
      <c r="HKB43" s="378"/>
      <c r="HKC43" s="379"/>
      <c r="HKD43" s="378"/>
      <c r="HKE43" s="378"/>
      <c r="HKF43" s="372"/>
      <c r="HKG43" s="380"/>
      <c r="HKI43" s="381"/>
      <c r="HKJ43" s="382"/>
      <c r="HKN43" s="378"/>
      <c r="HKO43" s="378"/>
      <c r="HKP43" s="379"/>
      <c r="HKQ43" s="378"/>
      <c r="HKR43" s="378"/>
      <c r="HKS43" s="372"/>
      <c r="HKT43" s="380"/>
      <c r="HKV43" s="381"/>
      <c r="HKW43" s="382"/>
      <c r="HLA43" s="378"/>
      <c r="HLB43" s="378"/>
      <c r="HLC43" s="379"/>
      <c r="HLD43" s="378"/>
      <c r="HLE43" s="378"/>
      <c r="HLF43" s="372"/>
      <c r="HLG43" s="380"/>
      <c r="HLI43" s="381"/>
      <c r="HLJ43" s="382"/>
      <c r="HLN43" s="378"/>
      <c r="HLO43" s="378"/>
      <c r="HLP43" s="379"/>
      <c r="HLQ43" s="378"/>
      <c r="HLR43" s="378"/>
      <c r="HLS43" s="372"/>
      <c r="HLT43" s="380"/>
      <c r="HLV43" s="381"/>
      <c r="HLW43" s="382"/>
      <c r="HMA43" s="378"/>
      <c r="HMB43" s="378"/>
      <c r="HMC43" s="379"/>
      <c r="HMD43" s="378"/>
      <c r="HME43" s="378"/>
      <c r="HMF43" s="372"/>
      <c r="HMG43" s="380"/>
      <c r="HMI43" s="381"/>
      <c r="HMJ43" s="382"/>
      <c r="HMN43" s="378"/>
      <c r="HMO43" s="378"/>
      <c r="HMP43" s="379"/>
      <c r="HMQ43" s="378"/>
      <c r="HMR43" s="378"/>
      <c r="HMS43" s="372"/>
      <c r="HMT43" s="380"/>
      <c r="HMV43" s="381"/>
      <c r="HMW43" s="382"/>
      <c r="HNA43" s="378"/>
      <c r="HNB43" s="378"/>
      <c r="HNC43" s="379"/>
      <c r="HND43" s="378"/>
      <c r="HNE43" s="378"/>
      <c r="HNF43" s="372"/>
      <c r="HNG43" s="380"/>
      <c r="HNI43" s="381"/>
      <c r="HNJ43" s="382"/>
      <c r="HNN43" s="378"/>
      <c r="HNO43" s="378"/>
      <c r="HNP43" s="379"/>
      <c r="HNQ43" s="378"/>
      <c r="HNR43" s="378"/>
      <c r="HNS43" s="372"/>
      <c r="HNT43" s="380"/>
      <c r="HNV43" s="381"/>
      <c r="HNW43" s="382"/>
      <c r="HOA43" s="378"/>
      <c r="HOB43" s="378"/>
      <c r="HOC43" s="379"/>
      <c r="HOD43" s="378"/>
      <c r="HOE43" s="378"/>
      <c r="HOF43" s="372"/>
      <c r="HOG43" s="380"/>
      <c r="HOI43" s="381"/>
      <c r="HOJ43" s="382"/>
      <c r="HON43" s="378"/>
      <c r="HOO43" s="378"/>
      <c r="HOP43" s="379"/>
      <c r="HOQ43" s="378"/>
      <c r="HOR43" s="378"/>
      <c r="HOS43" s="372"/>
      <c r="HOT43" s="380"/>
      <c r="HOV43" s="381"/>
      <c r="HOW43" s="382"/>
      <c r="HPA43" s="378"/>
      <c r="HPB43" s="378"/>
      <c r="HPC43" s="379"/>
      <c r="HPD43" s="378"/>
      <c r="HPE43" s="378"/>
      <c r="HPF43" s="372"/>
      <c r="HPG43" s="380"/>
      <c r="HPI43" s="381"/>
      <c r="HPJ43" s="382"/>
      <c r="HPN43" s="378"/>
      <c r="HPO43" s="378"/>
      <c r="HPP43" s="379"/>
      <c r="HPQ43" s="378"/>
      <c r="HPR43" s="378"/>
      <c r="HPS43" s="372"/>
      <c r="HPT43" s="380"/>
      <c r="HPV43" s="381"/>
      <c r="HPW43" s="382"/>
      <c r="HQA43" s="378"/>
      <c r="HQB43" s="378"/>
      <c r="HQC43" s="379"/>
      <c r="HQD43" s="378"/>
      <c r="HQE43" s="378"/>
      <c r="HQF43" s="372"/>
      <c r="HQG43" s="380"/>
      <c r="HQI43" s="381"/>
      <c r="HQJ43" s="382"/>
      <c r="HQN43" s="378"/>
      <c r="HQO43" s="378"/>
      <c r="HQP43" s="379"/>
      <c r="HQQ43" s="378"/>
      <c r="HQR43" s="378"/>
      <c r="HQS43" s="372"/>
      <c r="HQT43" s="380"/>
      <c r="HQV43" s="381"/>
      <c r="HQW43" s="382"/>
      <c r="HRA43" s="378"/>
      <c r="HRB43" s="378"/>
      <c r="HRC43" s="379"/>
      <c r="HRD43" s="378"/>
      <c r="HRE43" s="378"/>
      <c r="HRF43" s="372"/>
      <c r="HRG43" s="380"/>
      <c r="HRI43" s="381"/>
      <c r="HRJ43" s="382"/>
      <c r="HRN43" s="378"/>
      <c r="HRO43" s="378"/>
      <c r="HRP43" s="379"/>
      <c r="HRQ43" s="378"/>
      <c r="HRR43" s="378"/>
      <c r="HRS43" s="372"/>
      <c r="HRT43" s="380"/>
      <c r="HRV43" s="381"/>
      <c r="HRW43" s="382"/>
      <c r="HSA43" s="378"/>
      <c r="HSB43" s="378"/>
      <c r="HSC43" s="379"/>
      <c r="HSD43" s="378"/>
      <c r="HSE43" s="378"/>
      <c r="HSF43" s="372"/>
      <c r="HSG43" s="380"/>
      <c r="HSI43" s="381"/>
      <c r="HSJ43" s="382"/>
      <c r="HSN43" s="378"/>
      <c r="HSO43" s="378"/>
      <c r="HSP43" s="379"/>
      <c r="HSQ43" s="378"/>
      <c r="HSR43" s="378"/>
      <c r="HSS43" s="372"/>
      <c r="HST43" s="380"/>
      <c r="HSV43" s="381"/>
      <c r="HSW43" s="382"/>
      <c r="HTA43" s="378"/>
      <c r="HTB43" s="378"/>
      <c r="HTC43" s="379"/>
      <c r="HTD43" s="378"/>
      <c r="HTE43" s="378"/>
      <c r="HTF43" s="372"/>
      <c r="HTG43" s="380"/>
      <c r="HTI43" s="381"/>
      <c r="HTJ43" s="382"/>
      <c r="HTN43" s="378"/>
      <c r="HTO43" s="378"/>
      <c r="HTP43" s="379"/>
      <c r="HTQ43" s="378"/>
      <c r="HTR43" s="378"/>
      <c r="HTS43" s="372"/>
      <c r="HTT43" s="380"/>
      <c r="HTV43" s="381"/>
      <c r="HTW43" s="382"/>
      <c r="HUA43" s="378"/>
      <c r="HUB43" s="378"/>
      <c r="HUC43" s="379"/>
      <c r="HUD43" s="378"/>
      <c r="HUE43" s="378"/>
      <c r="HUF43" s="372"/>
      <c r="HUG43" s="380"/>
      <c r="HUI43" s="381"/>
      <c r="HUJ43" s="382"/>
      <c r="HUN43" s="378"/>
      <c r="HUO43" s="378"/>
      <c r="HUP43" s="379"/>
      <c r="HUQ43" s="378"/>
      <c r="HUR43" s="378"/>
      <c r="HUS43" s="372"/>
      <c r="HUT43" s="380"/>
      <c r="HUV43" s="381"/>
      <c r="HUW43" s="382"/>
      <c r="HVA43" s="378"/>
      <c r="HVB43" s="378"/>
      <c r="HVC43" s="379"/>
      <c r="HVD43" s="378"/>
      <c r="HVE43" s="378"/>
      <c r="HVF43" s="372"/>
      <c r="HVG43" s="380"/>
      <c r="HVI43" s="381"/>
      <c r="HVJ43" s="382"/>
      <c r="HVN43" s="378"/>
      <c r="HVO43" s="378"/>
      <c r="HVP43" s="379"/>
      <c r="HVQ43" s="378"/>
      <c r="HVR43" s="378"/>
      <c r="HVS43" s="372"/>
      <c r="HVT43" s="380"/>
      <c r="HVV43" s="381"/>
      <c r="HVW43" s="382"/>
      <c r="HWA43" s="378"/>
      <c r="HWB43" s="378"/>
      <c r="HWC43" s="379"/>
      <c r="HWD43" s="378"/>
      <c r="HWE43" s="378"/>
      <c r="HWF43" s="372"/>
      <c r="HWG43" s="380"/>
      <c r="HWI43" s="381"/>
      <c r="HWJ43" s="382"/>
      <c r="HWN43" s="378"/>
      <c r="HWO43" s="378"/>
      <c r="HWP43" s="379"/>
      <c r="HWQ43" s="378"/>
      <c r="HWR43" s="378"/>
      <c r="HWS43" s="372"/>
      <c r="HWT43" s="380"/>
      <c r="HWV43" s="381"/>
      <c r="HWW43" s="382"/>
      <c r="HXA43" s="378"/>
      <c r="HXB43" s="378"/>
      <c r="HXC43" s="379"/>
      <c r="HXD43" s="378"/>
      <c r="HXE43" s="378"/>
      <c r="HXF43" s="372"/>
      <c r="HXG43" s="380"/>
      <c r="HXI43" s="381"/>
      <c r="HXJ43" s="382"/>
      <c r="HXN43" s="378"/>
      <c r="HXO43" s="378"/>
      <c r="HXP43" s="379"/>
      <c r="HXQ43" s="378"/>
      <c r="HXR43" s="378"/>
      <c r="HXS43" s="372"/>
      <c r="HXT43" s="380"/>
      <c r="HXV43" s="381"/>
      <c r="HXW43" s="382"/>
      <c r="HYA43" s="378"/>
      <c r="HYB43" s="378"/>
      <c r="HYC43" s="379"/>
      <c r="HYD43" s="378"/>
      <c r="HYE43" s="378"/>
      <c r="HYF43" s="372"/>
      <c r="HYG43" s="380"/>
      <c r="HYI43" s="381"/>
      <c r="HYJ43" s="382"/>
      <c r="HYN43" s="378"/>
      <c r="HYO43" s="378"/>
      <c r="HYP43" s="379"/>
      <c r="HYQ43" s="378"/>
      <c r="HYR43" s="378"/>
      <c r="HYS43" s="372"/>
      <c r="HYT43" s="380"/>
      <c r="HYV43" s="381"/>
      <c r="HYW43" s="382"/>
      <c r="HZA43" s="378"/>
      <c r="HZB43" s="378"/>
      <c r="HZC43" s="379"/>
      <c r="HZD43" s="378"/>
      <c r="HZE43" s="378"/>
      <c r="HZF43" s="372"/>
      <c r="HZG43" s="380"/>
      <c r="HZI43" s="381"/>
      <c r="HZJ43" s="382"/>
      <c r="HZN43" s="378"/>
      <c r="HZO43" s="378"/>
      <c r="HZP43" s="379"/>
      <c r="HZQ43" s="378"/>
      <c r="HZR43" s="378"/>
      <c r="HZS43" s="372"/>
      <c r="HZT43" s="380"/>
      <c r="HZV43" s="381"/>
      <c r="HZW43" s="382"/>
      <c r="IAA43" s="378"/>
      <c r="IAB43" s="378"/>
      <c r="IAC43" s="379"/>
      <c r="IAD43" s="378"/>
      <c r="IAE43" s="378"/>
      <c r="IAF43" s="372"/>
      <c r="IAG43" s="380"/>
      <c r="IAI43" s="381"/>
      <c r="IAJ43" s="382"/>
      <c r="IAN43" s="378"/>
      <c r="IAO43" s="378"/>
      <c r="IAP43" s="379"/>
      <c r="IAQ43" s="378"/>
      <c r="IAR43" s="378"/>
      <c r="IAS43" s="372"/>
      <c r="IAT43" s="380"/>
      <c r="IAV43" s="381"/>
      <c r="IAW43" s="382"/>
      <c r="IBA43" s="378"/>
      <c r="IBB43" s="378"/>
      <c r="IBC43" s="379"/>
      <c r="IBD43" s="378"/>
      <c r="IBE43" s="378"/>
      <c r="IBF43" s="372"/>
      <c r="IBG43" s="380"/>
      <c r="IBI43" s="381"/>
      <c r="IBJ43" s="382"/>
      <c r="IBN43" s="378"/>
      <c r="IBO43" s="378"/>
      <c r="IBP43" s="379"/>
      <c r="IBQ43" s="378"/>
      <c r="IBR43" s="378"/>
      <c r="IBS43" s="372"/>
      <c r="IBT43" s="380"/>
      <c r="IBV43" s="381"/>
      <c r="IBW43" s="382"/>
      <c r="ICA43" s="378"/>
      <c r="ICB43" s="378"/>
      <c r="ICC43" s="379"/>
      <c r="ICD43" s="378"/>
      <c r="ICE43" s="378"/>
      <c r="ICF43" s="372"/>
      <c r="ICG43" s="380"/>
      <c r="ICI43" s="381"/>
      <c r="ICJ43" s="382"/>
      <c r="ICN43" s="378"/>
      <c r="ICO43" s="378"/>
      <c r="ICP43" s="379"/>
      <c r="ICQ43" s="378"/>
      <c r="ICR43" s="378"/>
      <c r="ICS43" s="372"/>
      <c r="ICT43" s="380"/>
      <c r="ICV43" s="381"/>
      <c r="ICW43" s="382"/>
      <c r="IDA43" s="378"/>
      <c r="IDB43" s="378"/>
      <c r="IDC43" s="379"/>
      <c r="IDD43" s="378"/>
      <c r="IDE43" s="378"/>
      <c r="IDF43" s="372"/>
      <c r="IDG43" s="380"/>
      <c r="IDI43" s="381"/>
      <c r="IDJ43" s="382"/>
      <c r="IDN43" s="378"/>
      <c r="IDO43" s="378"/>
      <c r="IDP43" s="379"/>
      <c r="IDQ43" s="378"/>
      <c r="IDR43" s="378"/>
      <c r="IDS43" s="372"/>
      <c r="IDT43" s="380"/>
      <c r="IDV43" s="381"/>
      <c r="IDW43" s="382"/>
      <c r="IEA43" s="378"/>
      <c r="IEB43" s="378"/>
      <c r="IEC43" s="379"/>
      <c r="IED43" s="378"/>
      <c r="IEE43" s="378"/>
      <c r="IEF43" s="372"/>
      <c r="IEG43" s="380"/>
      <c r="IEI43" s="381"/>
      <c r="IEJ43" s="382"/>
      <c r="IEN43" s="378"/>
      <c r="IEO43" s="378"/>
      <c r="IEP43" s="379"/>
      <c r="IEQ43" s="378"/>
      <c r="IER43" s="378"/>
      <c r="IES43" s="372"/>
      <c r="IET43" s="380"/>
      <c r="IEV43" s="381"/>
      <c r="IEW43" s="382"/>
      <c r="IFA43" s="378"/>
      <c r="IFB43" s="378"/>
      <c r="IFC43" s="379"/>
      <c r="IFD43" s="378"/>
      <c r="IFE43" s="378"/>
      <c r="IFF43" s="372"/>
      <c r="IFG43" s="380"/>
      <c r="IFI43" s="381"/>
      <c r="IFJ43" s="382"/>
      <c r="IFN43" s="378"/>
      <c r="IFO43" s="378"/>
      <c r="IFP43" s="379"/>
      <c r="IFQ43" s="378"/>
      <c r="IFR43" s="378"/>
      <c r="IFS43" s="372"/>
      <c r="IFT43" s="380"/>
      <c r="IFV43" s="381"/>
      <c r="IFW43" s="382"/>
      <c r="IGA43" s="378"/>
      <c r="IGB43" s="378"/>
      <c r="IGC43" s="379"/>
      <c r="IGD43" s="378"/>
      <c r="IGE43" s="378"/>
      <c r="IGF43" s="372"/>
      <c r="IGG43" s="380"/>
      <c r="IGI43" s="381"/>
      <c r="IGJ43" s="382"/>
      <c r="IGN43" s="378"/>
      <c r="IGO43" s="378"/>
      <c r="IGP43" s="379"/>
      <c r="IGQ43" s="378"/>
      <c r="IGR43" s="378"/>
      <c r="IGS43" s="372"/>
      <c r="IGT43" s="380"/>
      <c r="IGV43" s="381"/>
      <c r="IGW43" s="382"/>
      <c r="IHA43" s="378"/>
      <c r="IHB43" s="378"/>
      <c r="IHC43" s="379"/>
      <c r="IHD43" s="378"/>
      <c r="IHE43" s="378"/>
      <c r="IHF43" s="372"/>
      <c r="IHG43" s="380"/>
      <c r="IHI43" s="381"/>
      <c r="IHJ43" s="382"/>
      <c r="IHN43" s="378"/>
      <c r="IHO43" s="378"/>
      <c r="IHP43" s="379"/>
      <c r="IHQ43" s="378"/>
      <c r="IHR43" s="378"/>
      <c r="IHS43" s="372"/>
      <c r="IHT43" s="380"/>
      <c r="IHV43" s="381"/>
      <c r="IHW43" s="382"/>
      <c r="IIA43" s="378"/>
      <c r="IIB43" s="378"/>
      <c r="IIC43" s="379"/>
      <c r="IID43" s="378"/>
      <c r="IIE43" s="378"/>
      <c r="IIF43" s="372"/>
      <c r="IIG43" s="380"/>
      <c r="III43" s="381"/>
      <c r="IIJ43" s="382"/>
      <c r="IIN43" s="378"/>
      <c r="IIO43" s="378"/>
      <c r="IIP43" s="379"/>
      <c r="IIQ43" s="378"/>
      <c r="IIR43" s="378"/>
      <c r="IIS43" s="372"/>
      <c r="IIT43" s="380"/>
      <c r="IIV43" s="381"/>
      <c r="IIW43" s="382"/>
      <c r="IJA43" s="378"/>
      <c r="IJB43" s="378"/>
      <c r="IJC43" s="379"/>
      <c r="IJD43" s="378"/>
      <c r="IJE43" s="378"/>
      <c r="IJF43" s="372"/>
      <c r="IJG43" s="380"/>
      <c r="IJI43" s="381"/>
      <c r="IJJ43" s="382"/>
      <c r="IJN43" s="378"/>
      <c r="IJO43" s="378"/>
      <c r="IJP43" s="379"/>
      <c r="IJQ43" s="378"/>
      <c r="IJR43" s="378"/>
      <c r="IJS43" s="372"/>
      <c r="IJT43" s="380"/>
      <c r="IJV43" s="381"/>
      <c r="IJW43" s="382"/>
      <c r="IKA43" s="378"/>
      <c r="IKB43" s="378"/>
      <c r="IKC43" s="379"/>
      <c r="IKD43" s="378"/>
      <c r="IKE43" s="378"/>
      <c r="IKF43" s="372"/>
      <c r="IKG43" s="380"/>
      <c r="IKI43" s="381"/>
      <c r="IKJ43" s="382"/>
      <c r="IKN43" s="378"/>
      <c r="IKO43" s="378"/>
      <c r="IKP43" s="379"/>
      <c r="IKQ43" s="378"/>
      <c r="IKR43" s="378"/>
      <c r="IKS43" s="372"/>
      <c r="IKT43" s="380"/>
      <c r="IKV43" s="381"/>
      <c r="IKW43" s="382"/>
      <c r="ILA43" s="378"/>
      <c r="ILB43" s="378"/>
      <c r="ILC43" s="379"/>
      <c r="ILD43" s="378"/>
      <c r="ILE43" s="378"/>
      <c r="ILF43" s="372"/>
      <c r="ILG43" s="380"/>
      <c r="ILI43" s="381"/>
      <c r="ILJ43" s="382"/>
      <c r="ILN43" s="378"/>
      <c r="ILO43" s="378"/>
      <c r="ILP43" s="379"/>
      <c r="ILQ43" s="378"/>
      <c r="ILR43" s="378"/>
      <c r="ILS43" s="372"/>
      <c r="ILT43" s="380"/>
      <c r="ILV43" s="381"/>
      <c r="ILW43" s="382"/>
      <c r="IMA43" s="378"/>
      <c r="IMB43" s="378"/>
      <c r="IMC43" s="379"/>
      <c r="IMD43" s="378"/>
      <c r="IME43" s="378"/>
      <c r="IMF43" s="372"/>
      <c r="IMG43" s="380"/>
      <c r="IMI43" s="381"/>
      <c r="IMJ43" s="382"/>
      <c r="IMN43" s="378"/>
      <c r="IMO43" s="378"/>
      <c r="IMP43" s="379"/>
      <c r="IMQ43" s="378"/>
      <c r="IMR43" s="378"/>
      <c r="IMS43" s="372"/>
      <c r="IMT43" s="380"/>
      <c r="IMV43" s="381"/>
      <c r="IMW43" s="382"/>
      <c r="INA43" s="378"/>
      <c r="INB43" s="378"/>
      <c r="INC43" s="379"/>
      <c r="IND43" s="378"/>
      <c r="INE43" s="378"/>
      <c r="INF43" s="372"/>
      <c r="ING43" s="380"/>
      <c r="INI43" s="381"/>
      <c r="INJ43" s="382"/>
      <c r="INN43" s="378"/>
      <c r="INO43" s="378"/>
      <c r="INP43" s="379"/>
      <c r="INQ43" s="378"/>
      <c r="INR43" s="378"/>
      <c r="INS43" s="372"/>
      <c r="INT43" s="380"/>
      <c r="INV43" s="381"/>
      <c r="INW43" s="382"/>
      <c r="IOA43" s="378"/>
      <c r="IOB43" s="378"/>
      <c r="IOC43" s="379"/>
      <c r="IOD43" s="378"/>
      <c r="IOE43" s="378"/>
      <c r="IOF43" s="372"/>
      <c r="IOG43" s="380"/>
      <c r="IOI43" s="381"/>
      <c r="IOJ43" s="382"/>
      <c r="ION43" s="378"/>
      <c r="IOO43" s="378"/>
      <c r="IOP43" s="379"/>
      <c r="IOQ43" s="378"/>
      <c r="IOR43" s="378"/>
      <c r="IOS43" s="372"/>
      <c r="IOT43" s="380"/>
      <c r="IOV43" s="381"/>
      <c r="IOW43" s="382"/>
      <c r="IPA43" s="378"/>
      <c r="IPB43" s="378"/>
      <c r="IPC43" s="379"/>
      <c r="IPD43" s="378"/>
      <c r="IPE43" s="378"/>
      <c r="IPF43" s="372"/>
      <c r="IPG43" s="380"/>
      <c r="IPI43" s="381"/>
      <c r="IPJ43" s="382"/>
      <c r="IPN43" s="378"/>
      <c r="IPO43" s="378"/>
      <c r="IPP43" s="379"/>
      <c r="IPQ43" s="378"/>
      <c r="IPR43" s="378"/>
      <c r="IPS43" s="372"/>
      <c r="IPT43" s="380"/>
      <c r="IPV43" s="381"/>
      <c r="IPW43" s="382"/>
      <c r="IQA43" s="378"/>
      <c r="IQB43" s="378"/>
      <c r="IQC43" s="379"/>
      <c r="IQD43" s="378"/>
      <c r="IQE43" s="378"/>
      <c r="IQF43" s="372"/>
      <c r="IQG43" s="380"/>
      <c r="IQI43" s="381"/>
      <c r="IQJ43" s="382"/>
      <c r="IQN43" s="378"/>
      <c r="IQO43" s="378"/>
      <c r="IQP43" s="379"/>
      <c r="IQQ43" s="378"/>
      <c r="IQR43" s="378"/>
      <c r="IQS43" s="372"/>
      <c r="IQT43" s="380"/>
      <c r="IQV43" s="381"/>
      <c r="IQW43" s="382"/>
      <c r="IRA43" s="378"/>
      <c r="IRB43" s="378"/>
      <c r="IRC43" s="379"/>
      <c r="IRD43" s="378"/>
      <c r="IRE43" s="378"/>
      <c r="IRF43" s="372"/>
      <c r="IRG43" s="380"/>
      <c r="IRI43" s="381"/>
      <c r="IRJ43" s="382"/>
      <c r="IRN43" s="378"/>
      <c r="IRO43" s="378"/>
      <c r="IRP43" s="379"/>
      <c r="IRQ43" s="378"/>
      <c r="IRR43" s="378"/>
      <c r="IRS43" s="372"/>
      <c r="IRT43" s="380"/>
      <c r="IRV43" s="381"/>
      <c r="IRW43" s="382"/>
      <c r="ISA43" s="378"/>
      <c r="ISB43" s="378"/>
      <c r="ISC43" s="379"/>
      <c r="ISD43" s="378"/>
      <c r="ISE43" s="378"/>
      <c r="ISF43" s="372"/>
      <c r="ISG43" s="380"/>
      <c r="ISI43" s="381"/>
      <c r="ISJ43" s="382"/>
      <c r="ISN43" s="378"/>
      <c r="ISO43" s="378"/>
      <c r="ISP43" s="379"/>
      <c r="ISQ43" s="378"/>
      <c r="ISR43" s="378"/>
      <c r="ISS43" s="372"/>
      <c r="IST43" s="380"/>
      <c r="ISV43" s="381"/>
      <c r="ISW43" s="382"/>
      <c r="ITA43" s="378"/>
      <c r="ITB43" s="378"/>
      <c r="ITC43" s="379"/>
      <c r="ITD43" s="378"/>
      <c r="ITE43" s="378"/>
      <c r="ITF43" s="372"/>
      <c r="ITG43" s="380"/>
      <c r="ITI43" s="381"/>
      <c r="ITJ43" s="382"/>
      <c r="ITN43" s="378"/>
      <c r="ITO43" s="378"/>
      <c r="ITP43" s="379"/>
      <c r="ITQ43" s="378"/>
      <c r="ITR43" s="378"/>
      <c r="ITS43" s="372"/>
      <c r="ITT43" s="380"/>
      <c r="ITV43" s="381"/>
      <c r="ITW43" s="382"/>
      <c r="IUA43" s="378"/>
      <c r="IUB43" s="378"/>
      <c r="IUC43" s="379"/>
      <c r="IUD43" s="378"/>
      <c r="IUE43" s="378"/>
      <c r="IUF43" s="372"/>
      <c r="IUG43" s="380"/>
      <c r="IUI43" s="381"/>
      <c r="IUJ43" s="382"/>
      <c r="IUN43" s="378"/>
      <c r="IUO43" s="378"/>
      <c r="IUP43" s="379"/>
      <c r="IUQ43" s="378"/>
      <c r="IUR43" s="378"/>
      <c r="IUS43" s="372"/>
      <c r="IUT43" s="380"/>
      <c r="IUV43" s="381"/>
      <c r="IUW43" s="382"/>
      <c r="IVA43" s="378"/>
      <c r="IVB43" s="378"/>
      <c r="IVC43" s="379"/>
      <c r="IVD43" s="378"/>
      <c r="IVE43" s="378"/>
      <c r="IVF43" s="372"/>
      <c r="IVG43" s="380"/>
      <c r="IVI43" s="381"/>
      <c r="IVJ43" s="382"/>
      <c r="IVN43" s="378"/>
      <c r="IVO43" s="378"/>
      <c r="IVP43" s="379"/>
      <c r="IVQ43" s="378"/>
      <c r="IVR43" s="378"/>
      <c r="IVS43" s="372"/>
      <c r="IVT43" s="380"/>
      <c r="IVV43" s="381"/>
      <c r="IVW43" s="382"/>
      <c r="IWA43" s="378"/>
      <c r="IWB43" s="378"/>
      <c r="IWC43" s="379"/>
      <c r="IWD43" s="378"/>
      <c r="IWE43" s="378"/>
      <c r="IWF43" s="372"/>
      <c r="IWG43" s="380"/>
      <c r="IWI43" s="381"/>
      <c r="IWJ43" s="382"/>
      <c r="IWN43" s="378"/>
      <c r="IWO43" s="378"/>
      <c r="IWP43" s="379"/>
      <c r="IWQ43" s="378"/>
      <c r="IWR43" s="378"/>
      <c r="IWS43" s="372"/>
      <c r="IWT43" s="380"/>
      <c r="IWV43" s="381"/>
      <c r="IWW43" s="382"/>
      <c r="IXA43" s="378"/>
      <c r="IXB43" s="378"/>
      <c r="IXC43" s="379"/>
      <c r="IXD43" s="378"/>
      <c r="IXE43" s="378"/>
      <c r="IXF43" s="372"/>
      <c r="IXG43" s="380"/>
      <c r="IXI43" s="381"/>
      <c r="IXJ43" s="382"/>
      <c r="IXN43" s="378"/>
      <c r="IXO43" s="378"/>
      <c r="IXP43" s="379"/>
      <c r="IXQ43" s="378"/>
      <c r="IXR43" s="378"/>
      <c r="IXS43" s="372"/>
      <c r="IXT43" s="380"/>
      <c r="IXV43" s="381"/>
      <c r="IXW43" s="382"/>
      <c r="IYA43" s="378"/>
      <c r="IYB43" s="378"/>
      <c r="IYC43" s="379"/>
      <c r="IYD43" s="378"/>
      <c r="IYE43" s="378"/>
      <c r="IYF43" s="372"/>
      <c r="IYG43" s="380"/>
      <c r="IYI43" s="381"/>
      <c r="IYJ43" s="382"/>
      <c r="IYN43" s="378"/>
      <c r="IYO43" s="378"/>
      <c r="IYP43" s="379"/>
      <c r="IYQ43" s="378"/>
      <c r="IYR43" s="378"/>
      <c r="IYS43" s="372"/>
      <c r="IYT43" s="380"/>
      <c r="IYV43" s="381"/>
      <c r="IYW43" s="382"/>
      <c r="IZA43" s="378"/>
      <c r="IZB43" s="378"/>
      <c r="IZC43" s="379"/>
      <c r="IZD43" s="378"/>
      <c r="IZE43" s="378"/>
      <c r="IZF43" s="372"/>
      <c r="IZG43" s="380"/>
      <c r="IZI43" s="381"/>
      <c r="IZJ43" s="382"/>
      <c r="IZN43" s="378"/>
      <c r="IZO43" s="378"/>
      <c r="IZP43" s="379"/>
      <c r="IZQ43" s="378"/>
      <c r="IZR43" s="378"/>
      <c r="IZS43" s="372"/>
      <c r="IZT43" s="380"/>
      <c r="IZV43" s="381"/>
      <c r="IZW43" s="382"/>
      <c r="JAA43" s="378"/>
      <c r="JAB43" s="378"/>
      <c r="JAC43" s="379"/>
      <c r="JAD43" s="378"/>
      <c r="JAE43" s="378"/>
      <c r="JAF43" s="372"/>
      <c r="JAG43" s="380"/>
      <c r="JAI43" s="381"/>
      <c r="JAJ43" s="382"/>
      <c r="JAN43" s="378"/>
      <c r="JAO43" s="378"/>
      <c r="JAP43" s="379"/>
      <c r="JAQ43" s="378"/>
      <c r="JAR43" s="378"/>
      <c r="JAS43" s="372"/>
      <c r="JAT43" s="380"/>
      <c r="JAV43" s="381"/>
      <c r="JAW43" s="382"/>
      <c r="JBA43" s="378"/>
      <c r="JBB43" s="378"/>
      <c r="JBC43" s="379"/>
      <c r="JBD43" s="378"/>
      <c r="JBE43" s="378"/>
      <c r="JBF43" s="372"/>
      <c r="JBG43" s="380"/>
      <c r="JBI43" s="381"/>
      <c r="JBJ43" s="382"/>
      <c r="JBN43" s="378"/>
      <c r="JBO43" s="378"/>
      <c r="JBP43" s="379"/>
      <c r="JBQ43" s="378"/>
      <c r="JBR43" s="378"/>
      <c r="JBS43" s="372"/>
      <c r="JBT43" s="380"/>
      <c r="JBV43" s="381"/>
      <c r="JBW43" s="382"/>
      <c r="JCA43" s="378"/>
      <c r="JCB43" s="378"/>
      <c r="JCC43" s="379"/>
      <c r="JCD43" s="378"/>
      <c r="JCE43" s="378"/>
      <c r="JCF43" s="372"/>
      <c r="JCG43" s="380"/>
      <c r="JCI43" s="381"/>
      <c r="JCJ43" s="382"/>
      <c r="JCN43" s="378"/>
      <c r="JCO43" s="378"/>
      <c r="JCP43" s="379"/>
      <c r="JCQ43" s="378"/>
      <c r="JCR43" s="378"/>
      <c r="JCS43" s="372"/>
      <c r="JCT43" s="380"/>
      <c r="JCV43" s="381"/>
      <c r="JCW43" s="382"/>
      <c r="JDA43" s="378"/>
      <c r="JDB43" s="378"/>
      <c r="JDC43" s="379"/>
      <c r="JDD43" s="378"/>
      <c r="JDE43" s="378"/>
      <c r="JDF43" s="372"/>
      <c r="JDG43" s="380"/>
      <c r="JDI43" s="381"/>
      <c r="JDJ43" s="382"/>
      <c r="JDN43" s="378"/>
      <c r="JDO43" s="378"/>
      <c r="JDP43" s="379"/>
      <c r="JDQ43" s="378"/>
      <c r="JDR43" s="378"/>
      <c r="JDS43" s="372"/>
      <c r="JDT43" s="380"/>
      <c r="JDV43" s="381"/>
      <c r="JDW43" s="382"/>
      <c r="JEA43" s="378"/>
      <c r="JEB43" s="378"/>
      <c r="JEC43" s="379"/>
      <c r="JED43" s="378"/>
      <c r="JEE43" s="378"/>
      <c r="JEF43" s="372"/>
      <c r="JEG43" s="380"/>
      <c r="JEI43" s="381"/>
      <c r="JEJ43" s="382"/>
      <c r="JEN43" s="378"/>
      <c r="JEO43" s="378"/>
      <c r="JEP43" s="379"/>
      <c r="JEQ43" s="378"/>
      <c r="JER43" s="378"/>
      <c r="JES43" s="372"/>
      <c r="JET43" s="380"/>
      <c r="JEV43" s="381"/>
      <c r="JEW43" s="382"/>
      <c r="JFA43" s="378"/>
      <c r="JFB43" s="378"/>
      <c r="JFC43" s="379"/>
      <c r="JFD43" s="378"/>
      <c r="JFE43" s="378"/>
      <c r="JFF43" s="372"/>
      <c r="JFG43" s="380"/>
      <c r="JFI43" s="381"/>
      <c r="JFJ43" s="382"/>
      <c r="JFN43" s="378"/>
      <c r="JFO43" s="378"/>
      <c r="JFP43" s="379"/>
      <c r="JFQ43" s="378"/>
      <c r="JFR43" s="378"/>
      <c r="JFS43" s="372"/>
      <c r="JFT43" s="380"/>
      <c r="JFV43" s="381"/>
      <c r="JFW43" s="382"/>
      <c r="JGA43" s="378"/>
      <c r="JGB43" s="378"/>
      <c r="JGC43" s="379"/>
      <c r="JGD43" s="378"/>
      <c r="JGE43" s="378"/>
      <c r="JGF43" s="372"/>
      <c r="JGG43" s="380"/>
      <c r="JGI43" s="381"/>
      <c r="JGJ43" s="382"/>
      <c r="JGN43" s="378"/>
      <c r="JGO43" s="378"/>
      <c r="JGP43" s="379"/>
      <c r="JGQ43" s="378"/>
      <c r="JGR43" s="378"/>
      <c r="JGS43" s="372"/>
      <c r="JGT43" s="380"/>
      <c r="JGV43" s="381"/>
      <c r="JGW43" s="382"/>
      <c r="JHA43" s="378"/>
      <c r="JHB43" s="378"/>
      <c r="JHC43" s="379"/>
      <c r="JHD43" s="378"/>
      <c r="JHE43" s="378"/>
      <c r="JHF43" s="372"/>
      <c r="JHG43" s="380"/>
      <c r="JHI43" s="381"/>
      <c r="JHJ43" s="382"/>
      <c r="JHN43" s="378"/>
      <c r="JHO43" s="378"/>
      <c r="JHP43" s="379"/>
      <c r="JHQ43" s="378"/>
      <c r="JHR43" s="378"/>
      <c r="JHS43" s="372"/>
      <c r="JHT43" s="380"/>
      <c r="JHV43" s="381"/>
      <c r="JHW43" s="382"/>
      <c r="JIA43" s="378"/>
      <c r="JIB43" s="378"/>
      <c r="JIC43" s="379"/>
      <c r="JID43" s="378"/>
      <c r="JIE43" s="378"/>
      <c r="JIF43" s="372"/>
      <c r="JIG43" s="380"/>
      <c r="JII43" s="381"/>
      <c r="JIJ43" s="382"/>
      <c r="JIN43" s="378"/>
      <c r="JIO43" s="378"/>
      <c r="JIP43" s="379"/>
      <c r="JIQ43" s="378"/>
      <c r="JIR43" s="378"/>
      <c r="JIS43" s="372"/>
      <c r="JIT43" s="380"/>
      <c r="JIV43" s="381"/>
      <c r="JIW43" s="382"/>
      <c r="JJA43" s="378"/>
      <c r="JJB43" s="378"/>
      <c r="JJC43" s="379"/>
      <c r="JJD43" s="378"/>
      <c r="JJE43" s="378"/>
      <c r="JJF43" s="372"/>
      <c r="JJG43" s="380"/>
      <c r="JJI43" s="381"/>
      <c r="JJJ43" s="382"/>
      <c r="JJN43" s="378"/>
      <c r="JJO43" s="378"/>
      <c r="JJP43" s="379"/>
      <c r="JJQ43" s="378"/>
      <c r="JJR43" s="378"/>
      <c r="JJS43" s="372"/>
      <c r="JJT43" s="380"/>
      <c r="JJV43" s="381"/>
      <c r="JJW43" s="382"/>
      <c r="JKA43" s="378"/>
      <c r="JKB43" s="378"/>
      <c r="JKC43" s="379"/>
      <c r="JKD43" s="378"/>
      <c r="JKE43" s="378"/>
      <c r="JKF43" s="372"/>
      <c r="JKG43" s="380"/>
      <c r="JKI43" s="381"/>
      <c r="JKJ43" s="382"/>
      <c r="JKN43" s="378"/>
      <c r="JKO43" s="378"/>
      <c r="JKP43" s="379"/>
      <c r="JKQ43" s="378"/>
      <c r="JKR43" s="378"/>
      <c r="JKS43" s="372"/>
      <c r="JKT43" s="380"/>
      <c r="JKV43" s="381"/>
      <c r="JKW43" s="382"/>
      <c r="JLA43" s="378"/>
      <c r="JLB43" s="378"/>
      <c r="JLC43" s="379"/>
      <c r="JLD43" s="378"/>
      <c r="JLE43" s="378"/>
      <c r="JLF43" s="372"/>
      <c r="JLG43" s="380"/>
      <c r="JLI43" s="381"/>
      <c r="JLJ43" s="382"/>
      <c r="JLN43" s="378"/>
      <c r="JLO43" s="378"/>
      <c r="JLP43" s="379"/>
      <c r="JLQ43" s="378"/>
      <c r="JLR43" s="378"/>
      <c r="JLS43" s="372"/>
      <c r="JLT43" s="380"/>
      <c r="JLV43" s="381"/>
      <c r="JLW43" s="382"/>
      <c r="JMA43" s="378"/>
      <c r="JMB43" s="378"/>
      <c r="JMC43" s="379"/>
      <c r="JMD43" s="378"/>
      <c r="JME43" s="378"/>
      <c r="JMF43" s="372"/>
      <c r="JMG43" s="380"/>
      <c r="JMI43" s="381"/>
      <c r="JMJ43" s="382"/>
      <c r="JMN43" s="378"/>
      <c r="JMO43" s="378"/>
      <c r="JMP43" s="379"/>
      <c r="JMQ43" s="378"/>
      <c r="JMR43" s="378"/>
      <c r="JMS43" s="372"/>
      <c r="JMT43" s="380"/>
      <c r="JMV43" s="381"/>
      <c r="JMW43" s="382"/>
      <c r="JNA43" s="378"/>
      <c r="JNB43" s="378"/>
      <c r="JNC43" s="379"/>
      <c r="JND43" s="378"/>
      <c r="JNE43" s="378"/>
      <c r="JNF43" s="372"/>
      <c r="JNG43" s="380"/>
      <c r="JNI43" s="381"/>
      <c r="JNJ43" s="382"/>
      <c r="JNN43" s="378"/>
      <c r="JNO43" s="378"/>
      <c r="JNP43" s="379"/>
      <c r="JNQ43" s="378"/>
      <c r="JNR43" s="378"/>
      <c r="JNS43" s="372"/>
      <c r="JNT43" s="380"/>
      <c r="JNV43" s="381"/>
      <c r="JNW43" s="382"/>
      <c r="JOA43" s="378"/>
      <c r="JOB43" s="378"/>
      <c r="JOC43" s="379"/>
      <c r="JOD43" s="378"/>
      <c r="JOE43" s="378"/>
      <c r="JOF43" s="372"/>
      <c r="JOG43" s="380"/>
      <c r="JOI43" s="381"/>
      <c r="JOJ43" s="382"/>
      <c r="JON43" s="378"/>
      <c r="JOO43" s="378"/>
      <c r="JOP43" s="379"/>
      <c r="JOQ43" s="378"/>
      <c r="JOR43" s="378"/>
      <c r="JOS43" s="372"/>
      <c r="JOT43" s="380"/>
      <c r="JOV43" s="381"/>
      <c r="JOW43" s="382"/>
      <c r="JPA43" s="378"/>
      <c r="JPB43" s="378"/>
      <c r="JPC43" s="379"/>
      <c r="JPD43" s="378"/>
      <c r="JPE43" s="378"/>
      <c r="JPF43" s="372"/>
      <c r="JPG43" s="380"/>
      <c r="JPI43" s="381"/>
      <c r="JPJ43" s="382"/>
      <c r="JPN43" s="378"/>
      <c r="JPO43" s="378"/>
      <c r="JPP43" s="379"/>
      <c r="JPQ43" s="378"/>
      <c r="JPR43" s="378"/>
      <c r="JPS43" s="372"/>
      <c r="JPT43" s="380"/>
      <c r="JPV43" s="381"/>
      <c r="JPW43" s="382"/>
      <c r="JQA43" s="378"/>
      <c r="JQB43" s="378"/>
      <c r="JQC43" s="379"/>
      <c r="JQD43" s="378"/>
      <c r="JQE43" s="378"/>
      <c r="JQF43" s="372"/>
      <c r="JQG43" s="380"/>
      <c r="JQI43" s="381"/>
      <c r="JQJ43" s="382"/>
      <c r="JQN43" s="378"/>
      <c r="JQO43" s="378"/>
      <c r="JQP43" s="379"/>
      <c r="JQQ43" s="378"/>
      <c r="JQR43" s="378"/>
      <c r="JQS43" s="372"/>
      <c r="JQT43" s="380"/>
      <c r="JQV43" s="381"/>
      <c r="JQW43" s="382"/>
      <c r="JRA43" s="378"/>
      <c r="JRB43" s="378"/>
      <c r="JRC43" s="379"/>
      <c r="JRD43" s="378"/>
      <c r="JRE43" s="378"/>
      <c r="JRF43" s="372"/>
      <c r="JRG43" s="380"/>
      <c r="JRI43" s="381"/>
      <c r="JRJ43" s="382"/>
      <c r="JRN43" s="378"/>
      <c r="JRO43" s="378"/>
      <c r="JRP43" s="379"/>
      <c r="JRQ43" s="378"/>
      <c r="JRR43" s="378"/>
      <c r="JRS43" s="372"/>
      <c r="JRT43" s="380"/>
      <c r="JRV43" s="381"/>
      <c r="JRW43" s="382"/>
      <c r="JSA43" s="378"/>
      <c r="JSB43" s="378"/>
      <c r="JSC43" s="379"/>
      <c r="JSD43" s="378"/>
      <c r="JSE43" s="378"/>
      <c r="JSF43" s="372"/>
      <c r="JSG43" s="380"/>
      <c r="JSI43" s="381"/>
      <c r="JSJ43" s="382"/>
      <c r="JSN43" s="378"/>
      <c r="JSO43" s="378"/>
      <c r="JSP43" s="379"/>
      <c r="JSQ43" s="378"/>
      <c r="JSR43" s="378"/>
      <c r="JSS43" s="372"/>
      <c r="JST43" s="380"/>
      <c r="JSV43" s="381"/>
      <c r="JSW43" s="382"/>
      <c r="JTA43" s="378"/>
      <c r="JTB43" s="378"/>
      <c r="JTC43" s="379"/>
      <c r="JTD43" s="378"/>
      <c r="JTE43" s="378"/>
      <c r="JTF43" s="372"/>
      <c r="JTG43" s="380"/>
      <c r="JTI43" s="381"/>
      <c r="JTJ43" s="382"/>
      <c r="JTN43" s="378"/>
      <c r="JTO43" s="378"/>
      <c r="JTP43" s="379"/>
      <c r="JTQ43" s="378"/>
      <c r="JTR43" s="378"/>
      <c r="JTS43" s="372"/>
      <c r="JTT43" s="380"/>
      <c r="JTV43" s="381"/>
      <c r="JTW43" s="382"/>
      <c r="JUA43" s="378"/>
      <c r="JUB43" s="378"/>
      <c r="JUC43" s="379"/>
      <c r="JUD43" s="378"/>
      <c r="JUE43" s="378"/>
      <c r="JUF43" s="372"/>
      <c r="JUG43" s="380"/>
      <c r="JUI43" s="381"/>
      <c r="JUJ43" s="382"/>
      <c r="JUN43" s="378"/>
      <c r="JUO43" s="378"/>
      <c r="JUP43" s="379"/>
      <c r="JUQ43" s="378"/>
      <c r="JUR43" s="378"/>
      <c r="JUS43" s="372"/>
      <c r="JUT43" s="380"/>
      <c r="JUV43" s="381"/>
      <c r="JUW43" s="382"/>
      <c r="JVA43" s="378"/>
      <c r="JVB43" s="378"/>
      <c r="JVC43" s="379"/>
      <c r="JVD43" s="378"/>
      <c r="JVE43" s="378"/>
      <c r="JVF43" s="372"/>
      <c r="JVG43" s="380"/>
      <c r="JVI43" s="381"/>
      <c r="JVJ43" s="382"/>
      <c r="JVN43" s="378"/>
      <c r="JVO43" s="378"/>
      <c r="JVP43" s="379"/>
      <c r="JVQ43" s="378"/>
      <c r="JVR43" s="378"/>
      <c r="JVS43" s="372"/>
      <c r="JVT43" s="380"/>
      <c r="JVV43" s="381"/>
      <c r="JVW43" s="382"/>
      <c r="JWA43" s="378"/>
      <c r="JWB43" s="378"/>
      <c r="JWC43" s="379"/>
      <c r="JWD43" s="378"/>
      <c r="JWE43" s="378"/>
      <c r="JWF43" s="372"/>
      <c r="JWG43" s="380"/>
      <c r="JWI43" s="381"/>
      <c r="JWJ43" s="382"/>
      <c r="JWN43" s="378"/>
      <c r="JWO43" s="378"/>
      <c r="JWP43" s="379"/>
      <c r="JWQ43" s="378"/>
      <c r="JWR43" s="378"/>
      <c r="JWS43" s="372"/>
      <c r="JWT43" s="380"/>
      <c r="JWV43" s="381"/>
      <c r="JWW43" s="382"/>
      <c r="JXA43" s="378"/>
      <c r="JXB43" s="378"/>
      <c r="JXC43" s="379"/>
      <c r="JXD43" s="378"/>
      <c r="JXE43" s="378"/>
      <c r="JXF43" s="372"/>
      <c r="JXG43" s="380"/>
      <c r="JXI43" s="381"/>
      <c r="JXJ43" s="382"/>
      <c r="JXN43" s="378"/>
      <c r="JXO43" s="378"/>
      <c r="JXP43" s="379"/>
      <c r="JXQ43" s="378"/>
      <c r="JXR43" s="378"/>
      <c r="JXS43" s="372"/>
      <c r="JXT43" s="380"/>
      <c r="JXV43" s="381"/>
      <c r="JXW43" s="382"/>
      <c r="JYA43" s="378"/>
      <c r="JYB43" s="378"/>
      <c r="JYC43" s="379"/>
      <c r="JYD43" s="378"/>
      <c r="JYE43" s="378"/>
      <c r="JYF43" s="372"/>
      <c r="JYG43" s="380"/>
      <c r="JYI43" s="381"/>
      <c r="JYJ43" s="382"/>
      <c r="JYN43" s="378"/>
      <c r="JYO43" s="378"/>
      <c r="JYP43" s="379"/>
      <c r="JYQ43" s="378"/>
      <c r="JYR43" s="378"/>
      <c r="JYS43" s="372"/>
      <c r="JYT43" s="380"/>
      <c r="JYV43" s="381"/>
      <c r="JYW43" s="382"/>
      <c r="JZA43" s="378"/>
      <c r="JZB43" s="378"/>
      <c r="JZC43" s="379"/>
      <c r="JZD43" s="378"/>
      <c r="JZE43" s="378"/>
      <c r="JZF43" s="372"/>
      <c r="JZG43" s="380"/>
      <c r="JZI43" s="381"/>
      <c r="JZJ43" s="382"/>
      <c r="JZN43" s="378"/>
      <c r="JZO43" s="378"/>
      <c r="JZP43" s="379"/>
      <c r="JZQ43" s="378"/>
      <c r="JZR43" s="378"/>
      <c r="JZS43" s="372"/>
      <c r="JZT43" s="380"/>
      <c r="JZV43" s="381"/>
      <c r="JZW43" s="382"/>
      <c r="KAA43" s="378"/>
      <c r="KAB43" s="378"/>
      <c r="KAC43" s="379"/>
      <c r="KAD43" s="378"/>
      <c r="KAE43" s="378"/>
      <c r="KAF43" s="372"/>
      <c r="KAG43" s="380"/>
      <c r="KAI43" s="381"/>
      <c r="KAJ43" s="382"/>
      <c r="KAN43" s="378"/>
      <c r="KAO43" s="378"/>
      <c r="KAP43" s="379"/>
      <c r="KAQ43" s="378"/>
      <c r="KAR43" s="378"/>
      <c r="KAS43" s="372"/>
      <c r="KAT43" s="380"/>
      <c r="KAV43" s="381"/>
      <c r="KAW43" s="382"/>
      <c r="KBA43" s="378"/>
      <c r="KBB43" s="378"/>
      <c r="KBC43" s="379"/>
      <c r="KBD43" s="378"/>
      <c r="KBE43" s="378"/>
      <c r="KBF43" s="372"/>
      <c r="KBG43" s="380"/>
      <c r="KBI43" s="381"/>
      <c r="KBJ43" s="382"/>
      <c r="KBN43" s="378"/>
      <c r="KBO43" s="378"/>
      <c r="KBP43" s="379"/>
      <c r="KBQ43" s="378"/>
      <c r="KBR43" s="378"/>
      <c r="KBS43" s="372"/>
      <c r="KBT43" s="380"/>
      <c r="KBV43" s="381"/>
      <c r="KBW43" s="382"/>
      <c r="KCA43" s="378"/>
      <c r="KCB43" s="378"/>
      <c r="KCC43" s="379"/>
      <c r="KCD43" s="378"/>
      <c r="KCE43" s="378"/>
      <c r="KCF43" s="372"/>
      <c r="KCG43" s="380"/>
      <c r="KCI43" s="381"/>
      <c r="KCJ43" s="382"/>
      <c r="KCN43" s="378"/>
      <c r="KCO43" s="378"/>
      <c r="KCP43" s="379"/>
      <c r="KCQ43" s="378"/>
      <c r="KCR43" s="378"/>
      <c r="KCS43" s="372"/>
      <c r="KCT43" s="380"/>
      <c r="KCV43" s="381"/>
      <c r="KCW43" s="382"/>
      <c r="KDA43" s="378"/>
      <c r="KDB43" s="378"/>
      <c r="KDC43" s="379"/>
      <c r="KDD43" s="378"/>
      <c r="KDE43" s="378"/>
      <c r="KDF43" s="372"/>
      <c r="KDG43" s="380"/>
      <c r="KDI43" s="381"/>
      <c r="KDJ43" s="382"/>
      <c r="KDN43" s="378"/>
      <c r="KDO43" s="378"/>
      <c r="KDP43" s="379"/>
      <c r="KDQ43" s="378"/>
      <c r="KDR43" s="378"/>
      <c r="KDS43" s="372"/>
      <c r="KDT43" s="380"/>
      <c r="KDV43" s="381"/>
      <c r="KDW43" s="382"/>
      <c r="KEA43" s="378"/>
      <c r="KEB43" s="378"/>
      <c r="KEC43" s="379"/>
      <c r="KED43" s="378"/>
      <c r="KEE43" s="378"/>
      <c r="KEF43" s="372"/>
      <c r="KEG43" s="380"/>
      <c r="KEI43" s="381"/>
      <c r="KEJ43" s="382"/>
      <c r="KEN43" s="378"/>
      <c r="KEO43" s="378"/>
      <c r="KEP43" s="379"/>
      <c r="KEQ43" s="378"/>
      <c r="KER43" s="378"/>
      <c r="KES43" s="372"/>
      <c r="KET43" s="380"/>
      <c r="KEV43" s="381"/>
      <c r="KEW43" s="382"/>
      <c r="KFA43" s="378"/>
      <c r="KFB43" s="378"/>
      <c r="KFC43" s="379"/>
      <c r="KFD43" s="378"/>
      <c r="KFE43" s="378"/>
      <c r="KFF43" s="372"/>
      <c r="KFG43" s="380"/>
      <c r="KFI43" s="381"/>
      <c r="KFJ43" s="382"/>
      <c r="KFN43" s="378"/>
      <c r="KFO43" s="378"/>
      <c r="KFP43" s="379"/>
      <c r="KFQ43" s="378"/>
      <c r="KFR43" s="378"/>
      <c r="KFS43" s="372"/>
      <c r="KFT43" s="380"/>
      <c r="KFV43" s="381"/>
      <c r="KFW43" s="382"/>
      <c r="KGA43" s="378"/>
      <c r="KGB43" s="378"/>
      <c r="KGC43" s="379"/>
      <c r="KGD43" s="378"/>
      <c r="KGE43" s="378"/>
      <c r="KGF43" s="372"/>
      <c r="KGG43" s="380"/>
      <c r="KGI43" s="381"/>
      <c r="KGJ43" s="382"/>
      <c r="KGN43" s="378"/>
      <c r="KGO43" s="378"/>
      <c r="KGP43" s="379"/>
      <c r="KGQ43" s="378"/>
      <c r="KGR43" s="378"/>
      <c r="KGS43" s="372"/>
      <c r="KGT43" s="380"/>
      <c r="KGV43" s="381"/>
      <c r="KGW43" s="382"/>
      <c r="KHA43" s="378"/>
      <c r="KHB43" s="378"/>
      <c r="KHC43" s="379"/>
      <c r="KHD43" s="378"/>
      <c r="KHE43" s="378"/>
      <c r="KHF43" s="372"/>
      <c r="KHG43" s="380"/>
      <c r="KHI43" s="381"/>
      <c r="KHJ43" s="382"/>
      <c r="KHN43" s="378"/>
      <c r="KHO43" s="378"/>
      <c r="KHP43" s="379"/>
      <c r="KHQ43" s="378"/>
      <c r="KHR43" s="378"/>
      <c r="KHS43" s="372"/>
      <c r="KHT43" s="380"/>
      <c r="KHV43" s="381"/>
      <c r="KHW43" s="382"/>
      <c r="KIA43" s="378"/>
      <c r="KIB43" s="378"/>
      <c r="KIC43" s="379"/>
      <c r="KID43" s="378"/>
      <c r="KIE43" s="378"/>
      <c r="KIF43" s="372"/>
      <c r="KIG43" s="380"/>
      <c r="KII43" s="381"/>
      <c r="KIJ43" s="382"/>
      <c r="KIN43" s="378"/>
      <c r="KIO43" s="378"/>
      <c r="KIP43" s="379"/>
      <c r="KIQ43" s="378"/>
      <c r="KIR43" s="378"/>
      <c r="KIS43" s="372"/>
      <c r="KIT43" s="380"/>
      <c r="KIV43" s="381"/>
      <c r="KIW43" s="382"/>
      <c r="KJA43" s="378"/>
      <c r="KJB43" s="378"/>
      <c r="KJC43" s="379"/>
      <c r="KJD43" s="378"/>
      <c r="KJE43" s="378"/>
      <c r="KJF43" s="372"/>
      <c r="KJG43" s="380"/>
      <c r="KJI43" s="381"/>
      <c r="KJJ43" s="382"/>
      <c r="KJN43" s="378"/>
      <c r="KJO43" s="378"/>
      <c r="KJP43" s="379"/>
      <c r="KJQ43" s="378"/>
      <c r="KJR43" s="378"/>
      <c r="KJS43" s="372"/>
      <c r="KJT43" s="380"/>
      <c r="KJV43" s="381"/>
      <c r="KJW43" s="382"/>
      <c r="KKA43" s="378"/>
      <c r="KKB43" s="378"/>
      <c r="KKC43" s="379"/>
      <c r="KKD43" s="378"/>
      <c r="KKE43" s="378"/>
      <c r="KKF43" s="372"/>
      <c r="KKG43" s="380"/>
      <c r="KKI43" s="381"/>
      <c r="KKJ43" s="382"/>
      <c r="KKN43" s="378"/>
      <c r="KKO43" s="378"/>
      <c r="KKP43" s="379"/>
      <c r="KKQ43" s="378"/>
      <c r="KKR43" s="378"/>
      <c r="KKS43" s="372"/>
      <c r="KKT43" s="380"/>
      <c r="KKV43" s="381"/>
      <c r="KKW43" s="382"/>
      <c r="KLA43" s="378"/>
      <c r="KLB43" s="378"/>
      <c r="KLC43" s="379"/>
      <c r="KLD43" s="378"/>
      <c r="KLE43" s="378"/>
      <c r="KLF43" s="372"/>
      <c r="KLG43" s="380"/>
      <c r="KLI43" s="381"/>
      <c r="KLJ43" s="382"/>
      <c r="KLN43" s="378"/>
      <c r="KLO43" s="378"/>
      <c r="KLP43" s="379"/>
      <c r="KLQ43" s="378"/>
      <c r="KLR43" s="378"/>
      <c r="KLS43" s="372"/>
      <c r="KLT43" s="380"/>
      <c r="KLV43" s="381"/>
      <c r="KLW43" s="382"/>
      <c r="KMA43" s="378"/>
      <c r="KMB43" s="378"/>
      <c r="KMC43" s="379"/>
      <c r="KMD43" s="378"/>
      <c r="KME43" s="378"/>
      <c r="KMF43" s="372"/>
      <c r="KMG43" s="380"/>
      <c r="KMI43" s="381"/>
      <c r="KMJ43" s="382"/>
      <c r="KMN43" s="378"/>
      <c r="KMO43" s="378"/>
      <c r="KMP43" s="379"/>
      <c r="KMQ43" s="378"/>
      <c r="KMR43" s="378"/>
      <c r="KMS43" s="372"/>
      <c r="KMT43" s="380"/>
      <c r="KMV43" s="381"/>
      <c r="KMW43" s="382"/>
      <c r="KNA43" s="378"/>
      <c r="KNB43" s="378"/>
      <c r="KNC43" s="379"/>
      <c r="KND43" s="378"/>
      <c r="KNE43" s="378"/>
      <c r="KNF43" s="372"/>
      <c r="KNG43" s="380"/>
      <c r="KNI43" s="381"/>
      <c r="KNJ43" s="382"/>
      <c r="KNN43" s="378"/>
      <c r="KNO43" s="378"/>
      <c r="KNP43" s="379"/>
      <c r="KNQ43" s="378"/>
      <c r="KNR43" s="378"/>
      <c r="KNS43" s="372"/>
      <c r="KNT43" s="380"/>
      <c r="KNV43" s="381"/>
      <c r="KNW43" s="382"/>
      <c r="KOA43" s="378"/>
      <c r="KOB43" s="378"/>
      <c r="KOC43" s="379"/>
      <c r="KOD43" s="378"/>
      <c r="KOE43" s="378"/>
      <c r="KOF43" s="372"/>
      <c r="KOG43" s="380"/>
      <c r="KOI43" s="381"/>
      <c r="KOJ43" s="382"/>
      <c r="KON43" s="378"/>
      <c r="KOO43" s="378"/>
      <c r="KOP43" s="379"/>
      <c r="KOQ43" s="378"/>
      <c r="KOR43" s="378"/>
      <c r="KOS43" s="372"/>
      <c r="KOT43" s="380"/>
      <c r="KOV43" s="381"/>
      <c r="KOW43" s="382"/>
      <c r="KPA43" s="378"/>
      <c r="KPB43" s="378"/>
      <c r="KPC43" s="379"/>
      <c r="KPD43" s="378"/>
      <c r="KPE43" s="378"/>
      <c r="KPF43" s="372"/>
      <c r="KPG43" s="380"/>
      <c r="KPI43" s="381"/>
      <c r="KPJ43" s="382"/>
      <c r="KPN43" s="378"/>
      <c r="KPO43" s="378"/>
      <c r="KPP43" s="379"/>
      <c r="KPQ43" s="378"/>
      <c r="KPR43" s="378"/>
      <c r="KPS43" s="372"/>
      <c r="KPT43" s="380"/>
      <c r="KPV43" s="381"/>
      <c r="KPW43" s="382"/>
      <c r="KQA43" s="378"/>
      <c r="KQB43" s="378"/>
      <c r="KQC43" s="379"/>
      <c r="KQD43" s="378"/>
      <c r="KQE43" s="378"/>
      <c r="KQF43" s="372"/>
      <c r="KQG43" s="380"/>
      <c r="KQI43" s="381"/>
      <c r="KQJ43" s="382"/>
      <c r="KQN43" s="378"/>
      <c r="KQO43" s="378"/>
      <c r="KQP43" s="379"/>
      <c r="KQQ43" s="378"/>
      <c r="KQR43" s="378"/>
      <c r="KQS43" s="372"/>
      <c r="KQT43" s="380"/>
      <c r="KQV43" s="381"/>
      <c r="KQW43" s="382"/>
      <c r="KRA43" s="378"/>
      <c r="KRB43" s="378"/>
      <c r="KRC43" s="379"/>
      <c r="KRD43" s="378"/>
      <c r="KRE43" s="378"/>
      <c r="KRF43" s="372"/>
      <c r="KRG43" s="380"/>
      <c r="KRI43" s="381"/>
      <c r="KRJ43" s="382"/>
      <c r="KRN43" s="378"/>
      <c r="KRO43" s="378"/>
      <c r="KRP43" s="379"/>
      <c r="KRQ43" s="378"/>
      <c r="KRR43" s="378"/>
      <c r="KRS43" s="372"/>
      <c r="KRT43" s="380"/>
      <c r="KRV43" s="381"/>
      <c r="KRW43" s="382"/>
      <c r="KSA43" s="378"/>
      <c r="KSB43" s="378"/>
      <c r="KSC43" s="379"/>
      <c r="KSD43" s="378"/>
      <c r="KSE43" s="378"/>
      <c r="KSF43" s="372"/>
      <c r="KSG43" s="380"/>
      <c r="KSI43" s="381"/>
      <c r="KSJ43" s="382"/>
      <c r="KSN43" s="378"/>
      <c r="KSO43" s="378"/>
      <c r="KSP43" s="379"/>
      <c r="KSQ43" s="378"/>
      <c r="KSR43" s="378"/>
      <c r="KSS43" s="372"/>
      <c r="KST43" s="380"/>
      <c r="KSV43" s="381"/>
      <c r="KSW43" s="382"/>
      <c r="KTA43" s="378"/>
      <c r="KTB43" s="378"/>
      <c r="KTC43" s="379"/>
      <c r="KTD43" s="378"/>
      <c r="KTE43" s="378"/>
      <c r="KTF43" s="372"/>
      <c r="KTG43" s="380"/>
      <c r="KTI43" s="381"/>
      <c r="KTJ43" s="382"/>
      <c r="KTN43" s="378"/>
      <c r="KTO43" s="378"/>
      <c r="KTP43" s="379"/>
      <c r="KTQ43" s="378"/>
      <c r="KTR43" s="378"/>
      <c r="KTS43" s="372"/>
      <c r="KTT43" s="380"/>
      <c r="KTV43" s="381"/>
      <c r="KTW43" s="382"/>
      <c r="KUA43" s="378"/>
      <c r="KUB43" s="378"/>
      <c r="KUC43" s="379"/>
      <c r="KUD43" s="378"/>
      <c r="KUE43" s="378"/>
      <c r="KUF43" s="372"/>
      <c r="KUG43" s="380"/>
      <c r="KUI43" s="381"/>
      <c r="KUJ43" s="382"/>
      <c r="KUN43" s="378"/>
      <c r="KUO43" s="378"/>
      <c r="KUP43" s="379"/>
      <c r="KUQ43" s="378"/>
      <c r="KUR43" s="378"/>
      <c r="KUS43" s="372"/>
      <c r="KUT43" s="380"/>
      <c r="KUV43" s="381"/>
      <c r="KUW43" s="382"/>
      <c r="KVA43" s="378"/>
      <c r="KVB43" s="378"/>
      <c r="KVC43" s="379"/>
      <c r="KVD43" s="378"/>
      <c r="KVE43" s="378"/>
      <c r="KVF43" s="372"/>
      <c r="KVG43" s="380"/>
      <c r="KVI43" s="381"/>
      <c r="KVJ43" s="382"/>
      <c r="KVN43" s="378"/>
      <c r="KVO43" s="378"/>
      <c r="KVP43" s="379"/>
      <c r="KVQ43" s="378"/>
      <c r="KVR43" s="378"/>
      <c r="KVS43" s="372"/>
      <c r="KVT43" s="380"/>
      <c r="KVV43" s="381"/>
      <c r="KVW43" s="382"/>
      <c r="KWA43" s="378"/>
      <c r="KWB43" s="378"/>
      <c r="KWC43" s="379"/>
      <c r="KWD43" s="378"/>
      <c r="KWE43" s="378"/>
      <c r="KWF43" s="372"/>
      <c r="KWG43" s="380"/>
      <c r="KWI43" s="381"/>
      <c r="KWJ43" s="382"/>
      <c r="KWN43" s="378"/>
      <c r="KWO43" s="378"/>
      <c r="KWP43" s="379"/>
      <c r="KWQ43" s="378"/>
      <c r="KWR43" s="378"/>
      <c r="KWS43" s="372"/>
      <c r="KWT43" s="380"/>
      <c r="KWV43" s="381"/>
      <c r="KWW43" s="382"/>
      <c r="KXA43" s="378"/>
      <c r="KXB43" s="378"/>
      <c r="KXC43" s="379"/>
      <c r="KXD43" s="378"/>
      <c r="KXE43" s="378"/>
      <c r="KXF43" s="372"/>
      <c r="KXG43" s="380"/>
      <c r="KXI43" s="381"/>
      <c r="KXJ43" s="382"/>
      <c r="KXN43" s="378"/>
      <c r="KXO43" s="378"/>
      <c r="KXP43" s="379"/>
      <c r="KXQ43" s="378"/>
      <c r="KXR43" s="378"/>
      <c r="KXS43" s="372"/>
      <c r="KXT43" s="380"/>
      <c r="KXV43" s="381"/>
      <c r="KXW43" s="382"/>
      <c r="KYA43" s="378"/>
      <c r="KYB43" s="378"/>
      <c r="KYC43" s="379"/>
      <c r="KYD43" s="378"/>
      <c r="KYE43" s="378"/>
      <c r="KYF43" s="372"/>
      <c r="KYG43" s="380"/>
      <c r="KYI43" s="381"/>
      <c r="KYJ43" s="382"/>
      <c r="KYN43" s="378"/>
      <c r="KYO43" s="378"/>
      <c r="KYP43" s="379"/>
      <c r="KYQ43" s="378"/>
      <c r="KYR43" s="378"/>
      <c r="KYS43" s="372"/>
      <c r="KYT43" s="380"/>
      <c r="KYV43" s="381"/>
      <c r="KYW43" s="382"/>
      <c r="KZA43" s="378"/>
      <c r="KZB43" s="378"/>
      <c r="KZC43" s="379"/>
      <c r="KZD43" s="378"/>
      <c r="KZE43" s="378"/>
      <c r="KZF43" s="372"/>
      <c r="KZG43" s="380"/>
      <c r="KZI43" s="381"/>
      <c r="KZJ43" s="382"/>
      <c r="KZN43" s="378"/>
      <c r="KZO43" s="378"/>
      <c r="KZP43" s="379"/>
      <c r="KZQ43" s="378"/>
      <c r="KZR43" s="378"/>
      <c r="KZS43" s="372"/>
      <c r="KZT43" s="380"/>
      <c r="KZV43" s="381"/>
      <c r="KZW43" s="382"/>
      <c r="LAA43" s="378"/>
      <c r="LAB43" s="378"/>
      <c r="LAC43" s="379"/>
      <c r="LAD43" s="378"/>
      <c r="LAE43" s="378"/>
      <c r="LAF43" s="372"/>
      <c r="LAG43" s="380"/>
      <c r="LAI43" s="381"/>
      <c r="LAJ43" s="382"/>
      <c r="LAN43" s="378"/>
      <c r="LAO43" s="378"/>
      <c r="LAP43" s="379"/>
      <c r="LAQ43" s="378"/>
      <c r="LAR43" s="378"/>
      <c r="LAS43" s="372"/>
      <c r="LAT43" s="380"/>
      <c r="LAV43" s="381"/>
      <c r="LAW43" s="382"/>
      <c r="LBA43" s="378"/>
      <c r="LBB43" s="378"/>
      <c r="LBC43" s="379"/>
      <c r="LBD43" s="378"/>
      <c r="LBE43" s="378"/>
      <c r="LBF43" s="372"/>
      <c r="LBG43" s="380"/>
      <c r="LBI43" s="381"/>
      <c r="LBJ43" s="382"/>
      <c r="LBN43" s="378"/>
      <c r="LBO43" s="378"/>
      <c r="LBP43" s="379"/>
      <c r="LBQ43" s="378"/>
      <c r="LBR43" s="378"/>
      <c r="LBS43" s="372"/>
      <c r="LBT43" s="380"/>
      <c r="LBV43" s="381"/>
      <c r="LBW43" s="382"/>
      <c r="LCA43" s="378"/>
      <c r="LCB43" s="378"/>
      <c r="LCC43" s="379"/>
      <c r="LCD43" s="378"/>
      <c r="LCE43" s="378"/>
      <c r="LCF43" s="372"/>
      <c r="LCG43" s="380"/>
      <c r="LCI43" s="381"/>
      <c r="LCJ43" s="382"/>
      <c r="LCN43" s="378"/>
      <c r="LCO43" s="378"/>
      <c r="LCP43" s="379"/>
      <c r="LCQ43" s="378"/>
      <c r="LCR43" s="378"/>
      <c r="LCS43" s="372"/>
      <c r="LCT43" s="380"/>
      <c r="LCV43" s="381"/>
      <c r="LCW43" s="382"/>
      <c r="LDA43" s="378"/>
      <c r="LDB43" s="378"/>
      <c r="LDC43" s="379"/>
      <c r="LDD43" s="378"/>
      <c r="LDE43" s="378"/>
      <c r="LDF43" s="372"/>
      <c r="LDG43" s="380"/>
      <c r="LDI43" s="381"/>
      <c r="LDJ43" s="382"/>
      <c r="LDN43" s="378"/>
      <c r="LDO43" s="378"/>
      <c r="LDP43" s="379"/>
      <c r="LDQ43" s="378"/>
      <c r="LDR43" s="378"/>
      <c r="LDS43" s="372"/>
      <c r="LDT43" s="380"/>
      <c r="LDV43" s="381"/>
      <c r="LDW43" s="382"/>
      <c r="LEA43" s="378"/>
      <c r="LEB43" s="378"/>
      <c r="LEC43" s="379"/>
      <c r="LED43" s="378"/>
      <c r="LEE43" s="378"/>
      <c r="LEF43" s="372"/>
      <c r="LEG43" s="380"/>
      <c r="LEI43" s="381"/>
      <c r="LEJ43" s="382"/>
      <c r="LEN43" s="378"/>
      <c r="LEO43" s="378"/>
      <c r="LEP43" s="379"/>
      <c r="LEQ43" s="378"/>
      <c r="LER43" s="378"/>
      <c r="LES43" s="372"/>
      <c r="LET43" s="380"/>
      <c r="LEV43" s="381"/>
      <c r="LEW43" s="382"/>
      <c r="LFA43" s="378"/>
      <c r="LFB43" s="378"/>
      <c r="LFC43" s="379"/>
      <c r="LFD43" s="378"/>
      <c r="LFE43" s="378"/>
      <c r="LFF43" s="372"/>
      <c r="LFG43" s="380"/>
      <c r="LFI43" s="381"/>
      <c r="LFJ43" s="382"/>
      <c r="LFN43" s="378"/>
      <c r="LFO43" s="378"/>
      <c r="LFP43" s="379"/>
      <c r="LFQ43" s="378"/>
      <c r="LFR43" s="378"/>
      <c r="LFS43" s="372"/>
      <c r="LFT43" s="380"/>
      <c r="LFV43" s="381"/>
      <c r="LFW43" s="382"/>
      <c r="LGA43" s="378"/>
      <c r="LGB43" s="378"/>
      <c r="LGC43" s="379"/>
      <c r="LGD43" s="378"/>
      <c r="LGE43" s="378"/>
      <c r="LGF43" s="372"/>
      <c r="LGG43" s="380"/>
      <c r="LGI43" s="381"/>
      <c r="LGJ43" s="382"/>
      <c r="LGN43" s="378"/>
      <c r="LGO43" s="378"/>
      <c r="LGP43" s="379"/>
      <c r="LGQ43" s="378"/>
      <c r="LGR43" s="378"/>
      <c r="LGS43" s="372"/>
      <c r="LGT43" s="380"/>
      <c r="LGV43" s="381"/>
      <c r="LGW43" s="382"/>
      <c r="LHA43" s="378"/>
      <c r="LHB43" s="378"/>
      <c r="LHC43" s="379"/>
      <c r="LHD43" s="378"/>
      <c r="LHE43" s="378"/>
      <c r="LHF43" s="372"/>
      <c r="LHG43" s="380"/>
      <c r="LHI43" s="381"/>
      <c r="LHJ43" s="382"/>
      <c r="LHN43" s="378"/>
      <c r="LHO43" s="378"/>
      <c r="LHP43" s="379"/>
      <c r="LHQ43" s="378"/>
      <c r="LHR43" s="378"/>
      <c r="LHS43" s="372"/>
      <c r="LHT43" s="380"/>
      <c r="LHV43" s="381"/>
      <c r="LHW43" s="382"/>
      <c r="LIA43" s="378"/>
      <c r="LIB43" s="378"/>
      <c r="LIC43" s="379"/>
      <c r="LID43" s="378"/>
      <c r="LIE43" s="378"/>
      <c r="LIF43" s="372"/>
      <c r="LIG43" s="380"/>
      <c r="LII43" s="381"/>
      <c r="LIJ43" s="382"/>
      <c r="LIN43" s="378"/>
      <c r="LIO43" s="378"/>
      <c r="LIP43" s="379"/>
      <c r="LIQ43" s="378"/>
      <c r="LIR43" s="378"/>
      <c r="LIS43" s="372"/>
      <c r="LIT43" s="380"/>
      <c r="LIV43" s="381"/>
      <c r="LIW43" s="382"/>
      <c r="LJA43" s="378"/>
      <c r="LJB43" s="378"/>
      <c r="LJC43" s="379"/>
      <c r="LJD43" s="378"/>
      <c r="LJE43" s="378"/>
      <c r="LJF43" s="372"/>
      <c r="LJG43" s="380"/>
      <c r="LJI43" s="381"/>
      <c r="LJJ43" s="382"/>
      <c r="LJN43" s="378"/>
      <c r="LJO43" s="378"/>
      <c r="LJP43" s="379"/>
      <c r="LJQ43" s="378"/>
      <c r="LJR43" s="378"/>
      <c r="LJS43" s="372"/>
      <c r="LJT43" s="380"/>
      <c r="LJV43" s="381"/>
      <c r="LJW43" s="382"/>
      <c r="LKA43" s="378"/>
      <c r="LKB43" s="378"/>
      <c r="LKC43" s="379"/>
      <c r="LKD43" s="378"/>
      <c r="LKE43" s="378"/>
      <c r="LKF43" s="372"/>
      <c r="LKG43" s="380"/>
      <c r="LKI43" s="381"/>
      <c r="LKJ43" s="382"/>
      <c r="LKN43" s="378"/>
      <c r="LKO43" s="378"/>
      <c r="LKP43" s="379"/>
      <c r="LKQ43" s="378"/>
      <c r="LKR43" s="378"/>
      <c r="LKS43" s="372"/>
      <c r="LKT43" s="380"/>
      <c r="LKV43" s="381"/>
      <c r="LKW43" s="382"/>
      <c r="LLA43" s="378"/>
      <c r="LLB43" s="378"/>
      <c r="LLC43" s="379"/>
      <c r="LLD43" s="378"/>
      <c r="LLE43" s="378"/>
      <c r="LLF43" s="372"/>
      <c r="LLG43" s="380"/>
      <c r="LLI43" s="381"/>
      <c r="LLJ43" s="382"/>
      <c r="LLN43" s="378"/>
      <c r="LLO43" s="378"/>
      <c r="LLP43" s="379"/>
      <c r="LLQ43" s="378"/>
      <c r="LLR43" s="378"/>
      <c r="LLS43" s="372"/>
      <c r="LLT43" s="380"/>
      <c r="LLV43" s="381"/>
      <c r="LLW43" s="382"/>
      <c r="LMA43" s="378"/>
      <c r="LMB43" s="378"/>
      <c r="LMC43" s="379"/>
      <c r="LMD43" s="378"/>
      <c r="LME43" s="378"/>
      <c r="LMF43" s="372"/>
      <c r="LMG43" s="380"/>
      <c r="LMI43" s="381"/>
      <c r="LMJ43" s="382"/>
      <c r="LMN43" s="378"/>
      <c r="LMO43" s="378"/>
      <c r="LMP43" s="379"/>
      <c r="LMQ43" s="378"/>
      <c r="LMR43" s="378"/>
      <c r="LMS43" s="372"/>
      <c r="LMT43" s="380"/>
      <c r="LMV43" s="381"/>
      <c r="LMW43" s="382"/>
      <c r="LNA43" s="378"/>
      <c r="LNB43" s="378"/>
      <c r="LNC43" s="379"/>
      <c r="LND43" s="378"/>
      <c r="LNE43" s="378"/>
      <c r="LNF43" s="372"/>
      <c r="LNG43" s="380"/>
      <c r="LNI43" s="381"/>
      <c r="LNJ43" s="382"/>
      <c r="LNN43" s="378"/>
      <c r="LNO43" s="378"/>
      <c r="LNP43" s="379"/>
      <c r="LNQ43" s="378"/>
      <c r="LNR43" s="378"/>
      <c r="LNS43" s="372"/>
      <c r="LNT43" s="380"/>
      <c r="LNV43" s="381"/>
      <c r="LNW43" s="382"/>
      <c r="LOA43" s="378"/>
      <c r="LOB43" s="378"/>
      <c r="LOC43" s="379"/>
      <c r="LOD43" s="378"/>
      <c r="LOE43" s="378"/>
      <c r="LOF43" s="372"/>
      <c r="LOG43" s="380"/>
      <c r="LOI43" s="381"/>
      <c r="LOJ43" s="382"/>
      <c r="LON43" s="378"/>
      <c r="LOO43" s="378"/>
      <c r="LOP43" s="379"/>
      <c r="LOQ43" s="378"/>
      <c r="LOR43" s="378"/>
      <c r="LOS43" s="372"/>
      <c r="LOT43" s="380"/>
      <c r="LOV43" s="381"/>
      <c r="LOW43" s="382"/>
      <c r="LPA43" s="378"/>
      <c r="LPB43" s="378"/>
      <c r="LPC43" s="379"/>
      <c r="LPD43" s="378"/>
      <c r="LPE43" s="378"/>
      <c r="LPF43" s="372"/>
      <c r="LPG43" s="380"/>
      <c r="LPI43" s="381"/>
      <c r="LPJ43" s="382"/>
      <c r="LPN43" s="378"/>
      <c r="LPO43" s="378"/>
      <c r="LPP43" s="379"/>
      <c r="LPQ43" s="378"/>
      <c r="LPR43" s="378"/>
      <c r="LPS43" s="372"/>
      <c r="LPT43" s="380"/>
      <c r="LPV43" s="381"/>
      <c r="LPW43" s="382"/>
      <c r="LQA43" s="378"/>
      <c r="LQB43" s="378"/>
      <c r="LQC43" s="379"/>
      <c r="LQD43" s="378"/>
      <c r="LQE43" s="378"/>
      <c r="LQF43" s="372"/>
      <c r="LQG43" s="380"/>
      <c r="LQI43" s="381"/>
      <c r="LQJ43" s="382"/>
      <c r="LQN43" s="378"/>
      <c r="LQO43" s="378"/>
      <c r="LQP43" s="379"/>
      <c r="LQQ43" s="378"/>
      <c r="LQR43" s="378"/>
      <c r="LQS43" s="372"/>
      <c r="LQT43" s="380"/>
      <c r="LQV43" s="381"/>
      <c r="LQW43" s="382"/>
      <c r="LRA43" s="378"/>
      <c r="LRB43" s="378"/>
      <c r="LRC43" s="379"/>
      <c r="LRD43" s="378"/>
      <c r="LRE43" s="378"/>
      <c r="LRF43" s="372"/>
      <c r="LRG43" s="380"/>
      <c r="LRI43" s="381"/>
      <c r="LRJ43" s="382"/>
      <c r="LRN43" s="378"/>
      <c r="LRO43" s="378"/>
      <c r="LRP43" s="379"/>
      <c r="LRQ43" s="378"/>
      <c r="LRR43" s="378"/>
      <c r="LRS43" s="372"/>
      <c r="LRT43" s="380"/>
      <c r="LRV43" s="381"/>
      <c r="LRW43" s="382"/>
      <c r="LSA43" s="378"/>
      <c r="LSB43" s="378"/>
      <c r="LSC43" s="379"/>
      <c r="LSD43" s="378"/>
      <c r="LSE43" s="378"/>
      <c r="LSF43" s="372"/>
      <c r="LSG43" s="380"/>
      <c r="LSI43" s="381"/>
      <c r="LSJ43" s="382"/>
      <c r="LSN43" s="378"/>
      <c r="LSO43" s="378"/>
      <c r="LSP43" s="379"/>
      <c r="LSQ43" s="378"/>
      <c r="LSR43" s="378"/>
      <c r="LSS43" s="372"/>
      <c r="LST43" s="380"/>
      <c r="LSV43" s="381"/>
      <c r="LSW43" s="382"/>
      <c r="LTA43" s="378"/>
      <c r="LTB43" s="378"/>
      <c r="LTC43" s="379"/>
      <c r="LTD43" s="378"/>
      <c r="LTE43" s="378"/>
      <c r="LTF43" s="372"/>
      <c r="LTG43" s="380"/>
      <c r="LTI43" s="381"/>
      <c r="LTJ43" s="382"/>
      <c r="LTN43" s="378"/>
      <c r="LTO43" s="378"/>
      <c r="LTP43" s="379"/>
      <c r="LTQ43" s="378"/>
      <c r="LTR43" s="378"/>
      <c r="LTS43" s="372"/>
      <c r="LTT43" s="380"/>
      <c r="LTV43" s="381"/>
      <c r="LTW43" s="382"/>
      <c r="LUA43" s="378"/>
      <c r="LUB43" s="378"/>
      <c r="LUC43" s="379"/>
      <c r="LUD43" s="378"/>
      <c r="LUE43" s="378"/>
      <c r="LUF43" s="372"/>
      <c r="LUG43" s="380"/>
      <c r="LUI43" s="381"/>
      <c r="LUJ43" s="382"/>
      <c r="LUN43" s="378"/>
      <c r="LUO43" s="378"/>
      <c r="LUP43" s="379"/>
      <c r="LUQ43" s="378"/>
      <c r="LUR43" s="378"/>
      <c r="LUS43" s="372"/>
      <c r="LUT43" s="380"/>
      <c r="LUV43" s="381"/>
      <c r="LUW43" s="382"/>
      <c r="LVA43" s="378"/>
      <c r="LVB43" s="378"/>
      <c r="LVC43" s="379"/>
      <c r="LVD43" s="378"/>
      <c r="LVE43" s="378"/>
      <c r="LVF43" s="372"/>
      <c r="LVG43" s="380"/>
      <c r="LVI43" s="381"/>
      <c r="LVJ43" s="382"/>
      <c r="LVN43" s="378"/>
      <c r="LVO43" s="378"/>
      <c r="LVP43" s="379"/>
      <c r="LVQ43" s="378"/>
      <c r="LVR43" s="378"/>
      <c r="LVS43" s="372"/>
      <c r="LVT43" s="380"/>
      <c r="LVV43" s="381"/>
      <c r="LVW43" s="382"/>
      <c r="LWA43" s="378"/>
      <c r="LWB43" s="378"/>
      <c r="LWC43" s="379"/>
      <c r="LWD43" s="378"/>
      <c r="LWE43" s="378"/>
      <c r="LWF43" s="372"/>
      <c r="LWG43" s="380"/>
      <c r="LWI43" s="381"/>
      <c r="LWJ43" s="382"/>
      <c r="LWN43" s="378"/>
      <c r="LWO43" s="378"/>
      <c r="LWP43" s="379"/>
      <c r="LWQ43" s="378"/>
      <c r="LWR43" s="378"/>
      <c r="LWS43" s="372"/>
      <c r="LWT43" s="380"/>
      <c r="LWV43" s="381"/>
      <c r="LWW43" s="382"/>
      <c r="LXA43" s="378"/>
      <c r="LXB43" s="378"/>
      <c r="LXC43" s="379"/>
      <c r="LXD43" s="378"/>
      <c r="LXE43" s="378"/>
      <c r="LXF43" s="372"/>
      <c r="LXG43" s="380"/>
      <c r="LXI43" s="381"/>
      <c r="LXJ43" s="382"/>
      <c r="LXN43" s="378"/>
      <c r="LXO43" s="378"/>
      <c r="LXP43" s="379"/>
      <c r="LXQ43" s="378"/>
      <c r="LXR43" s="378"/>
      <c r="LXS43" s="372"/>
      <c r="LXT43" s="380"/>
      <c r="LXV43" s="381"/>
      <c r="LXW43" s="382"/>
      <c r="LYA43" s="378"/>
      <c r="LYB43" s="378"/>
      <c r="LYC43" s="379"/>
      <c r="LYD43" s="378"/>
      <c r="LYE43" s="378"/>
      <c r="LYF43" s="372"/>
      <c r="LYG43" s="380"/>
      <c r="LYI43" s="381"/>
      <c r="LYJ43" s="382"/>
      <c r="LYN43" s="378"/>
      <c r="LYO43" s="378"/>
      <c r="LYP43" s="379"/>
      <c r="LYQ43" s="378"/>
      <c r="LYR43" s="378"/>
      <c r="LYS43" s="372"/>
      <c r="LYT43" s="380"/>
      <c r="LYV43" s="381"/>
      <c r="LYW43" s="382"/>
      <c r="LZA43" s="378"/>
      <c r="LZB43" s="378"/>
      <c r="LZC43" s="379"/>
      <c r="LZD43" s="378"/>
      <c r="LZE43" s="378"/>
      <c r="LZF43" s="372"/>
      <c r="LZG43" s="380"/>
      <c r="LZI43" s="381"/>
      <c r="LZJ43" s="382"/>
      <c r="LZN43" s="378"/>
      <c r="LZO43" s="378"/>
      <c r="LZP43" s="379"/>
      <c r="LZQ43" s="378"/>
      <c r="LZR43" s="378"/>
      <c r="LZS43" s="372"/>
      <c r="LZT43" s="380"/>
      <c r="LZV43" s="381"/>
      <c r="LZW43" s="382"/>
      <c r="MAA43" s="378"/>
      <c r="MAB43" s="378"/>
      <c r="MAC43" s="379"/>
      <c r="MAD43" s="378"/>
      <c r="MAE43" s="378"/>
      <c r="MAF43" s="372"/>
      <c r="MAG43" s="380"/>
      <c r="MAI43" s="381"/>
      <c r="MAJ43" s="382"/>
      <c r="MAN43" s="378"/>
      <c r="MAO43" s="378"/>
      <c r="MAP43" s="379"/>
      <c r="MAQ43" s="378"/>
      <c r="MAR43" s="378"/>
      <c r="MAS43" s="372"/>
      <c r="MAT43" s="380"/>
      <c r="MAV43" s="381"/>
      <c r="MAW43" s="382"/>
      <c r="MBA43" s="378"/>
      <c r="MBB43" s="378"/>
      <c r="MBC43" s="379"/>
      <c r="MBD43" s="378"/>
      <c r="MBE43" s="378"/>
      <c r="MBF43" s="372"/>
      <c r="MBG43" s="380"/>
      <c r="MBI43" s="381"/>
      <c r="MBJ43" s="382"/>
      <c r="MBN43" s="378"/>
      <c r="MBO43" s="378"/>
      <c r="MBP43" s="379"/>
      <c r="MBQ43" s="378"/>
      <c r="MBR43" s="378"/>
      <c r="MBS43" s="372"/>
      <c r="MBT43" s="380"/>
      <c r="MBV43" s="381"/>
      <c r="MBW43" s="382"/>
      <c r="MCA43" s="378"/>
      <c r="MCB43" s="378"/>
      <c r="MCC43" s="379"/>
      <c r="MCD43" s="378"/>
      <c r="MCE43" s="378"/>
      <c r="MCF43" s="372"/>
      <c r="MCG43" s="380"/>
      <c r="MCI43" s="381"/>
      <c r="MCJ43" s="382"/>
      <c r="MCN43" s="378"/>
      <c r="MCO43" s="378"/>
      <c r="MCP43" s="379"/>
      <c r="MCQ43" s="378"/>
      <c r="MCR43" s="378"/>
      <c r="MCS43" s="372"/>
      <c r="MCT43" s="380"/>
      <c r="MCV43" s="381"/>
      <c r="MCW43" s="382"/>
      <c r="MDA43" s="378"/>
      <c r="MDB43" s="378"/>
      <c r="MDC43" s="379"/>
      <c r="MDD43" s="378"/>
      <c r="MDE43" s="378"/>
      <c r="MDF43" s="372"/>
      <c r="MDG43" s="380"/>
      <c r="MDI43" s="381"/>
      <c r="MDJ43" s="382"/>
      <c r="MDN43" s="378"/>
      <c r="MDO43" s="378"/>
      <c r="MDP43" s="379"/>
      <c r="MDQ43" s="378"/>
      <c r="MDR43" s="378"/>
      <c r="MDS43" s="372"/>
      <c r="MDT43" s="380"/>
      <c r="MDV43" s="381"/>
      <c r="MDW43" s="382"/>
      <c r="MEA43" s="378"/>
      <c r="MEB43" s="378"/>
      <c r="MEC43" s="379"/>
      <c r="MED43" s="378"/>
      <c r="MEE43" s="378"/>
      <c r="MEF43" s="372"/>
      <c r="MEG43" s="380"/>
      <c r="MEI43" s="381"/>
      <c r="MEJ43" s="382"/>
      <c r="MEN43" s="378"/>
      <c r="MEO43" s="378"/>
      <c r="MEP43" s="379"/>
      <c r="MEQ43" s="378"/>
      <c r="MER43" s="378"/>
      <c r="MES43" s="372"/>
      <c r="MET43" s="380"/>
      <c r="MEV43" s="381"/>
      <c r="MEW43" s="382"/>
      <c r="MFA43" s="378"/>
      <c r="MFB43" s="378"/>
      <c r="MFC43" s="379"/>
      <c r="MFD43" s="378"/>
      <c r="MFE43" s="378"/>
      <c r="MFF43" s="372"/>
      <c r="MFG43" s="380"/>
      <c r="MFI43" s="381"/>
      <c r="MFJ43" s="382"/>
      <c r="MFN43" s="378"/>
      <c r="MFO43" s="378"/>
      <c r="MFP43" s="379"/>
      <c r="MFQ43" s="378"/>
      <c r="MFR43" s="378"/>
      <c r="MFS43" s="372"/>
      <c r="MFT43" s="380"/>
      <c r="MFV43" s="381"/>
      <c r="MFW43" s="382"/>
      <c r="MGA43" s="378"/>
      <c r="MGB43" s="378"/>
      <c r="MGC43" s="379"/>
      <c r="MGD43" s="378"/>
      <c r="MGE43" s="378"/>
      <c r="MGF43" s="372"/>
      <c r="MGG43" s="380"/>
      <c r="MGI43" s="381"/>
      <c r="MGJ43" s="382"/>
      <c r="MGN43" s="378"/>
      <c r="MGO43" s="378"/>
      <c r="MGP43" s="379"/>
      <c r="MGQ43" s="378"/>
      <c r="MGR43" s="378"/>
      <c r="MGS43" s="372"/>
      <c r="MGT43" s="380"/>
      <c r="MGV43" s="381"/>
      <c r="MGW43" s="382"/>
      <c r="MHA43" s="378"/>
      <c r="MHB43" s="378"/>
      <c r="MHC43" s="379"/>
      <c r="MHD43" s="378"/>
      <c r="MHE43" s="378"/>
      <c r="MHF43" s="372"/>
      <c r="MHG43" s="380"/>
      <c r="MHI43" s="381"/>
      <c r="MHJ43" s="382"/>
      <c r="MHN43" s="378"/>
      <c r="MHO43" s="378"/>
      <c r="MHP43" s="379"/>
      <c r="MHQ43" s="378"/>
      <c r="MHR43" s="378"/>
      <c r="MHS43" s="372"/>
      <c r="MHT43" s="380"/>
      <c r="MHV43" s="381"/>
      <c r="MHW43" s="382"/>
      <c r="MIA43" s="378"/>
      <c r="MIB43" s="378"/>
      <c r="MIC43" s="379"/>
      <c r="MID43" s="378"/>
      <c r="MIE43" s="378"/>
      <c r="MIF43" s="372"/>
      <c r="MIG43" s="380"/>
      <c r="MII43" s="381"/>
      <c r="MIJ43" s="382"/>
      <c r="MIN43" s="378"/>
      <c r="MIO43" s="378"/>
      <c r="MIP43" s="379"/>
      <c r="MIQ43" s="378"/>
      <c r="MIR43" s="378"/>
      <c r="MIS43" s="372"/>
      <c r="MIT43" s="380"/>
      <c r="MIV43" s="381"/>
      <c r="MIW43" s="382"/>
      <c r="MJA43" s="378"/>
      <c r="MJB43" s="378"/>
      <c r="MJC43" s="379"/>
      <c r="MJD43" s="378"/>
      <c r="MJE43" s="378"/>
      <c r="MJF43" s="372"/>
      <c r="MJG43" s="380"/>
      <c r="MJI43" s="381"/>
      <c r="MJJ43" s="382"/>
      <c r="MJN43" s="378"/>
      <c r="MJO43" s="378"/>
      <c r="MJP43" s="379"/>
      <c r="MJQ43" s="378"/>
      <c r="MJR43" s="378"/>
      <c r="MJS43" s="372"/>
      <c r="MJT43" s="380"/>
      <c r="MJV43" s="381"/>
      <c r="MJW43" s="382"/>
      <c r="MKA43" s="378"/>
      <c r="MKB43" s="378"/>
      <c r="MKC43" s="379"/>
      <c r="MKD43" s="378"/>
      <c r="MKE43" s="378"/>
      <c r="MKF43" s="372"/>
      <c r="MKG43" s="380"/>
      <c r="MKI43" s="381"/>
      <c r="MKJ43" s="382"/>
      <c r="MKN43" s="378"/>
      <c r="MKO43" s="378"/>
      <c r="MKP43" s="379"/>
      <c r="MKQ43" s="378"/>
      <c r="MKR43" s="378"/>
      <c r="MKS43" s="372"/>
      <c r="MKT43" s="380"/>
      <c r="MKV43" s="381"/>
      <c r="MKW43" s="382"/>
      <c r="MLA43" s="378"/>
      <c r="MLB43" s="378"/>
      <c r="MLC43" s="379"/>
      <c r="MLD43" s="378"/>
      <c r="MLE43" s="378"/>
      <c r="MLF43" s="372"/>
      <c r="MLG43" s="380"/>
      <c r="MLI43" s="381"/>
      <c r="MLJ43" s="382"/>
      <c r="MLN43" s="378"/>
      <c r="MLO43" s="378"/>
      <c r="MLP43" s="379"/>
      <c r="MLQ43" s="378"/>
      <c r="MLR43" s="378"/>
      <c r="MLS43" s="372"/>
      <c r="MLT43" s="380"/>
      <c r="MLV43" s="381"/>
      <c r="MLW43" s="382"/>
      <c r="MMA43" s="378"/>
      <c r="MMB43" s="378"/>
      <c r="MMC43" s="379"/>
      <c r="MMD43" s="378"/>
      <c r="MME43" s="378"/>
      <c r="MMF43" s="372"/>
      <c r="MMG43" s="380"/>
      <c r="MMI43" s="381"/>
      <c r="MMJ43" s="382"/>
      <c r="MMN43" s="378"/>
      <c r="MMO43" s="378"/>
      <c r="MMP43" s="379"/>
      <c r="MMQ43" s="378"/>
      <c r="MMR43" s="378"/>
      <c r="MMS43" s="372"/>
      <c r="MMT43" s="380"/>
      <c r="MMV43" s="381"/>
      <c r="MMW43" s="382"/>
      <c r="MNA43" s="378"/>
      <c r="MNB43" s="378"/>
      <c r="MNC43" s="379"/>
      <c r="MND43" s="378"/>
      <c r="MNE43" s="378"/>
      <c r="MNF43" s="372"/>
      <c r="MNG43" s="380"/>
      <c r="MNI43" s="381"/>
      <c r="MNJ43" s="382"/>
      <c r="MNN43" s="378"/>
      <c r="MNO43" s="378"/>
      <c r="MNP43" s="379"/>
      <c r="MNQ43" s="378"/>
      <c r="MNR43" s="378"/>
      <c r="MNS43" s="372"/>
      <c r="MNT43" s="380"/>
      <c r="MNV43" s="381"/>
      <c r="MNW43" s="382"/>
      <c r="MOA43" s="378"/>
      <c r="MOB43" s="378"/>
      <c r="MOC43" s="379"/>
      <c r="MOD43" s="378"/>
      <c r="MOE43" s="378"/>
      <c r="MOF43" s="372"/>
      <c r="MOG43" s="380"/>
      <c r="MOI43" s="381"/>
      <c r="MOJ43" s="382"/>
      <c r="MON43" s="378"/>
      <c r="MOO43" s="378"/>
      <c r="MOP43" s="379"/>
      <c r="MOQ43" s="378"/>
      <c r="MOR43" s="378"/>
      <c r="MOS43" s="372"/>
      <c r="MOT43" s="380"/>
      <c r="MOV43" s="381"/>
      <c r="MOW43" s="382"/>
      <c r="MPA43" s="378"/>
      <c r="MPB43" s="378"/>
      <c r="MPC43" s="379"/>
      <c r="MPD43" s="378"/>
      <c r="MPE43" s="378"/>
      <c r="MPF43" s="372"/>
      <c r="MPG43" s="380"/>
      <c r="MPI43" s="381"/>
      <c r="MPJ43" s="382"/>
      <c r="MPN43" s="378"/>
      <c r="MPO43" s="378"/>
      <c r="MPP43" s="379"/>
      <c r="MPQ43" s="378"/>
      <c r="MPR43" s="378"/>
      <c r="MPS43" s="372"/>
      <c r="MPT43" s="380"/>
      <c r="MPV43" s="381"/>
      <c r="MPW43" s="382"/>
      <c r="MQA43" s="378"/>
      <c r="MQB43" s="378"/>
      <c r="MQC43" s="379"/>
      <c r="MQD43" s="378"/>
      <c r="MQE43" s="378"/>
      <c r="MQF43" s="372"/>
      <c r="MQG43" s="380"/>
      <c r="MQI43" s="381"/>
      <c r="MQJ43" s="382"/>
      <c r="MQN43" s="378"/>
      <c r="MQO43" s="378"/>
      <c r="MQP43" s="379"/>
      <c r="MQQ43" s="378"/>
      <c r="MQR43" s="378"/>
      <c r="MQS43" s="372"/>
      <c r="MQT43" s="380"/>
      <c r="MQV43" s="381"/>
      <c r="MQW43" s="382"/>
      <c r="MRA43" s="378"/>
      <c r="MRB43" s="378"/>
      <c r="MRC43" s="379"/>
      <c r="MRD43" s="378"/>
      <c r="MRE43" s="378"/>
      <c r="MRF43" s="372"/>
      <c r="MRG43" s="380"/>
      <c r="MRI43" s="381"/>
      <c r="MRJ43" s="382"/>
      <c r="MRN43" s="378"/>
      <c r="MRO43" s="378"/>
      <c r="MRP43" s="379"/>
      <c r="MRQ43" s="378"/>
      <c r="MRR43" s="378"/>
      <c r="MRS43" s="372"/>
      <c r="MRT43" s="380"/>
      <c r="MRV43" s="381"/>
      <c r="MRW43" s="382"/>
      <c r="MSA43" s="378"/>
      <c r="MSB43" s="378"/>
      <c r="MSC43" s="379"/>
      <c r="MSD43" s="378"/>
      <c r="MSE43" s="378"/>
      <c r="MSF43" s="372"/>
      <c r="MSG43" s="380"/>
      <c r="MSI43" s="381"/>
      <c r="MSJ43" s="382"/>
      <c r="MSN43" s="378"/>
      <c r="MSO43" s="378"/>
      <c r="MSP43" s="379"/>
      <c r="MSQ43" s="378"/>
      <c r="MSR43" s="378"/>
      <c r="MSS43" s="372"/>
      <c r="MST43" s="380"/>
      <c r="MSV43" s="381"/>
      <c r="MSW43" s="382"/>
      <c r="MTA43" s="378"/>
      <c r="MTB43" s="378"/>
      <c r="MTC43" s="379"/>
      <c r="MTD43" s="378"/>
      <c r="MTE43" s="378"/>
      <c r="MTF43" s="372"/>
      <c r="MTG43" s="380"/>
      <c r="MTI43" s="381"/>
      <c r="MTJ43" s="382"/>
      <c r="MTN43" s="378"/>
      <c r="MTO43" s="378"/>
      <c r="MTP43" s="379"/>
      <c r="MTQ43" s="378"/>
      <c r="MTR43" s="378"/>
      <c r="MTS43" s="372"/>
      <c r="MTT43" s="380"/>
      <c r="MTV43" s="381"/>
      <c r="MTW43" s="382"/>
      <c r="MUA43" s="378"/>
      <c r="MUB43" s="378"/>
      <c r="MUC43" s="379"/>
      <c r="MUD43" s="378"/>
      <c r="MUE43" s="378"/>
      <c r="MUF43" s="372"/>
      <c r="MUG43" s="380"/>
      <c r="MUI43" s="381"/>
      <c r="MUJ43" s="382"/>
      <c r="MUN43" s="378"/>
      <c r="MUO43" s="378"/>
      <c r="MUP43" s="379"/>
      <c r="MUQ43" s="378"/>
      <c r="MUR43" s="378"/>
      <c r="MUS43" s="372"/>
      <c r="MUT43" s="380"/>
      <c r="MUV43" s="381"/>
      <c r="MUW43" s="382"/>
      <c r="MVA43" s="378"/>
      <c r="MVB43" s="378"/>
      <c r="MVC43" s="379"/>
      <c r="MVD43" s="378"/>
      <c r="MVE43" s="378"/>
      <c r="MVF43" s="372"/>
      <c r="MVG43" s="380"/>
      <c r="MVI43" s="381"/>
      <c r="MVJ43" s="382"/>
      <c r="MVN43" s="378"/>
      <c r="MVO43" s="378"/>
      <c r="MVP43" s="379"/>
      <c r="MVQ43" s="378"/>
      <c r="MVR43" s="378"/>
      <c r="MVS43" s="372"/>
      <c r="MVT43" s="380"/>
      <c r="MVV43" s="381"/>
      <c r="MVW43" s="382"/>
      <c r="MWA43" s="378"/>
      <c r="MWB43" s="378"/>
      <c r="MWC43" s="379"/>
      <c r="MWD43" s="378"/>
      <c r="MWE43" s="378"/>
      <c r="MWF43" s="372"/>
      <c r="MWG43" s="380"/>
      <c r="MWI43" s="381"/>
      <c r="MWJ43" s="382"/>
      <c r="MWN43" s="378"/>
      <c r="MWO43" s="378"/>
      <c r="MWP43" s="379"/>
      <c r="MWQ43" s="378"/>
      <c r="MWR43" s="378"/>
      <c r="MWS43" s="372"/>
      <c r="MWT43" s="380"/>
      <c r="MWV43" s="381"/>
      <c r="MWW43" s="382"/>
      <c r="MXA43" s="378"/>
      <c r="MXB43" s="378"/>
      <c r="MXC43" s="379"/>
      <c r="MXD43" s="378"/>
      <c r="MXE43" s="378"/>
      <c r="MXF43" s="372"/>
      <c r="MXG43" s="380"/>
      <c r="MXI43" s="381"/>
      <c r="MXJ43" s="382"/>
      <c r="MXN43" s="378"/>
      <c r="MXO43" s="378"/>
      <c r="MXP43" s="379"/>
      <c r="MXQ43" s="378"/>
      <c r="MXR43" s="378"/>
      <c r="MXS43" s="372"/>
      <c r="MXT43" s="380"/>
      <c r="MXV43" s="381"/>
      <c r="MXW43" s="382"/>
      <c r="MYA43" s="378"/>
      <c r="MYB43" s="378"/>
      <c r="MYC43" s="379"/>
      <c r="MYD43" s="378"/>
      <c r="MYE43" s="378"/>
      <c r="MYF43" s="372"/>
      <c r="MYG43" s="380"/>
      <c r="MYI43" s="381"/>
      <c r="MYJ43" s="382"/>
      <c r="MYN43" s="378"/>
      <c r="MYO43" s="378"/>
      <c r="MYP43" s="379"/>
      <c r="MYQ43" s="378"/>
      <c r="MYR43" s="378"/>
      <c r="MYS43" s="372"/>
      <c r="MYT43" s="380"/>
      <c r="MYV43" s="381"/>
      <c r="MYW43" s="382"/>
      <c r="MZA43" s="378"/>
      <c r="MZB43" s="378"/>
      <c r="MZC43" s="379"/>
      <c r="MZD43" s="378"/>
      <c r="MZE43" s="378"/>
      <c r="MZF43" s="372"/>
      <c r="MZG43" s="380"/>
      <c r="MZI43" s="381"/>
      <c r="MZJ43" s="382"/>
      <c r="MZN43" s="378"/>
      <c r="MZO43" s="378"/>
      <c r="MZP43" s="379"/>
      <c r="MZQ43" s="378"/>
      <c r="MZR43" s="378"/>
      <c r="MZS43" s="372"/>
      <c r="MZT43" s="380"/>
      <c r="MZV43" s="381"/>
      <c r="MZW43" s="382"/>
      <c r="NAA43" s="378"/>
      <c r="NAB43" s="378"/>
      <c r="NAC43" s="379"/>
      <c r="NAD43" s="378"/>
      <c r="NAE43" s="378"/>
      <c r="NAF43" s="372"/>
      <c r="NAG43" s="380"/>
      <c r="NAI43" s="381"/>
      <c r="NAJ43" s="382"/>
      <c r="NAN43" s="378"/>
      <c r="NAO43" s="378"/>
      <c r="NAP43" s="379"/>
      <c r="NAQ43" s="378"/>
      <c r="NAR43" s="378"/>
      <c r="NAS43" s="372"/>
      <c r="NAT43" s="380"/>
      <c r="NAV43" s="381"/>
      <c r="NAW43" s="382"/>
      <c r="NBA43" s="378"/>
      <c r="NBB43" s="378"/>
      <c r="NBC43" s="379"/>
      <c r="NBD43" s="378"/>
      <c r="NBE43" s="378"/>
      <c r="NBF43" s="372"/>
      <c r="NBG43" s="380"/>
      <c r="NBI43" s="381"/>
      <c r="NBJ43" s="382"/>
      <c r="NBN43" s="378"/>
      <c r="NBO43" s="378"/>
      <c r="NBP43" s="379"/>
      <c r="NBQ43" s="378"/>
      <c r="NBR43" s="378"/>
      <c r="NBS43" s="372"/>
      <c r="NBT43" s="380"/>
      <c r="NBV43" s="381"/>
      <c r="NBW43" s="382"/>
      <c r="NCA43" s="378"/>
      <c r="NCB43" s="378"/>
      <c r="NCC43" s="379"/>
      <c r="NCD43" s="378"/>
      <c r="NCE43" s="378"/>
      <c r="NCF43" s="372"/>
      <c r="NCG43" s="380"/>
      <c r="NCI43" s="381"/>
      <c r="NCJ43" s="382"/>
      <c r="NCN43" s="378"/>
      <c r="NCO43" s="378"/>
      <c r="NCP43" s="379"/>
      <c r="NCQ43" s="378"/>
      <c r="NCR43" s="378"/>
      <c r="NCS43" s="372"/>
      <c r="NCT43" s="380"/>
      <c r="NCV43" s="381"/>
      <c r="NCW43" s="382"/>
      <c r="NDA43" s="378"/>
      <c r="NDB43" s="378"/>
      <c r="NDC43" s="379"/>
      <c r="NDD43" s="378"/>
      <c r="NDE43" s="378"/>
      <c r="NDF43" s="372"/>
      <c r="NDG43" s="380"/>
      <c r="NDI43" s="381"/>
      <c r="NDJ43" s="382"/>
      <c r="NDN43" s="378"/>
      <c r="NDO43" s="378"/>
      <c r="NDP43" s="379"/>
      <c r="NDQ43" s="378"/>
      <c r="NDR43" s="378"/>
      <c r="NDS43" s="372"/>
      <c r="NDT43" s="380"/>
      <c r="NDV43" s="381"/>
      <c r="NDW43" s="382"/>
      <c r="NEA43" s="378"/>
      <c r="NEB43" s="378"/>
      <c r="NEC43" s="379"/>
      <c r="NED43" s="378"/>
      <c r="NEE43" s="378"/>
      <c r="NEF43" s="372"/>
      <c r="NEG43" s="380"/>
      <c r="NEI43" s="381"/>
      <c r="NEJ43" s="382"/>
      <c r="NEN43" s="378"/>
      <c r="NEO43" s="378"/>
      <c r="NEP43" s="379"/>
      <c r="NEQ43" s="378"/>
      <c r="NER43" s="378"/>
      <c r="NES43" s="372"/>
      <c r="NET43" s="380"/>
      <c r="NEV43" s="381"/>
      <c r="NEW43" s="382"/>
      <c r="NFA43" s="378"/>
      <c r="NFB43" s="378"/>
      <c r="NFC43" s="379"/>
      <c r="NFD43" s="378"/>
      <c r="NFE43" s="378"/>
      <c r="NFF43" s="372"/>
      <c r="NFG43" s="380"/>
      <c r="NFI43" s="381"/>
      <c r="NFJ43" s="382"/>
      <c r="NFN43" s="378"/>
      <c r="NFO43" s="378"/>
      <c r="NFP43" s="379"/>
      <c r="NFQ43" s="378"/>
      <c r="NFR43" s="378"/>
      <c r="NFS43" s="372"/>
      <c r="NFT43" s="380"/>
      <c r="NFV43" s="381"/>
      <c r="NFW43" s="382"/>
      <c r="NGA43" s="378"/>
      <c r="NGB43" s="378"/>
      <c r="NGC43" s="379"/>
      <c r="NGD43" s="378"/>
      <c r="NGE43" s="378"/>
      <c r="NGF43" s="372"/>
      <c r="NGG43" s="380"/>
      <c r="NGI43" s="381"/>
      <c r="NGJ43" s="382"/>
      <c r="NGN43" s="378"/>
      <c r="NGO43" s="378"/>
      <c r="NGP43" s="379"/>
      <c r="NGQ43" s="378"/>
      <c r="NGR43" s="378"/>
      <c r="NGS43" s="372"/>
      <c r="NGT43" s="380"/>
      <c r="NGV43" s="381"/>
      <c r="NGW43" s="382"/>
      <c r="NHA43" s="378"/>
      <c r="NHB43" s="378"/>
      <c r="NHC43" s="379"/>
      <c r="NHD43" s="378"/>
      <c r="NHE43" s="378"/>
      <c r="NHF43" s="372"/>
      <c r="NHG43" s="380"/>
      <c r="NHI43" s="381"/>
      <c r="NHJ43" s="382"/>
      <c r="NHN43" s="378"/>
      <c r="NHO43" s="378"/>
      <c r="NHP43" s="379"/>
      <c r="NHQ43" s="378"/>
      <c r="NHR43" s="378"/>
      <c r="NHS43" s="372"/>
      <c r="NHT43" s="380"/>
      <c r="NHV43" s="381"/>
      <c r="NHW43" s="382"/>
      <c r="NIA43" s="378"/>
      <c r="NIB43" s="378"/>
      <c r="NIC43" s="379"/>
      <c r="NID43" s="378"/>
      <c r="NIE43" s="378"/>
      <c r="NIF43" s="372"/>
      <c r="NIG43" s="380"/>
      <c r="NII43" s="381"/>
      <c r="NIJ43" s="382"/>
      <c r="NIN43" s="378"/>
      <c r="NIO43" s="378"/>
      <c r="NIP43" s="379"/>
      <c r="NIQ43" s="378"/>
      <c r="NIR43" s="378"/>
      <c r="NIS43" s="372"/>
      <c r="NIT43" s="380"/>
      <c r="NIV43" s="381"/>
      <c r="NIW43" s="382"/>
      <c r="NJA43" s="378"/>
      <c r="NJB43" s="378"/>
      <c r="NJC43" s="379"/>
      <c r="NJD43" s="378"/>
      <c r="NJE43" s="378"/>
      <c r="NJF43" s="372"/>
      <c r="NJG43" s="380"/>
      <c r="NJI43" s="381"/>
      <c r="NJJ43" s="382"/>
      <c r="NJN43" s="378"/>
      <c r="NJO43" s="378"/>
      <c r="NJP43" s="379"/>
      <c r="NJQ43" s="378"/>
      <c r="NJR43" s="378"/>
      <c r="NJS43" s="372"/>
      <c r="NJT43" s="380"/>
      <c r="NJV43" s="381"/>
      <c r="NJW43" s="382"/>
      <c r="NKA43" s="378"/>
      <c r="NKB43" s="378"/>
      <c r="NKC43" s="379"/>
      <c r="NKD43" s="378"/>
      <c r="NKE43" s="378"/>
      <c r="NKF43" s="372"/>
      <c r="NKG43" s="380"/>
      <c r="NKI43" s="381"/>
      <c r="NKJ43" s="382"/>
      <c r="NKN43" s="378"/>
      <c r="NKO43" s="378"/>
      <c r="NKP43" s="379"/>
      <c r="NKQ43" s="378"/>
      <c r="NKR43" s="378"/>
      <c r="NKS43" s="372"/>
      <c r="NKT43" s="380"/>
      <c r="NKV43" s="381"/>
      <c r="NKW43" s="382"/>
      <c r="NLA43" s="378"/>
      <c r="NLB43" s="378"/>
      <c r="NLC43" s="379"/>
      <c r="NLD43" s="378"/>
      <c r="NLE43" s="378"/>
      <c r="NLF43" s="372"/>
      <c r="NLG43" s="380"/>
      <c r="NLI43" s="381"/>
      <c r="NLJ43" s="382"/>
      <c r="NLN43" s="378"/>
      <c r="NLO43" s="378"/>
      <c r="NLP43" s="379"/>
      <c r="NLQ43" s="378"/>
      <c r="NLR43" s="378"/>
      <c r="NLS43" s="372"/>
      <c r="NLT43" s="380"/>
      <c r="NLV43" s="381"/>
      <c r="NLW43" s="382"/>
      <c r="NMA43" s="378"/>
      <c r="NMB43" s="378"/>
      <c r="NMC43" s="379"/>
      <c r="NMD43" s="378"/>
      <c r="NME43" s="378"/>
      <c r="NMF43" s="372"/>
      <c r="NMG43" s="380"/>
      <c r="NMI43" s="381"/>
      <c r="NMJ43" s="382"/>
      <c r="NMN43" s="378"/>
      <c r="NMO43" s="378"/>
      <c r="NMP43" s="379"/>
      <c r="NMQ43" s="378"/>
      <c r="NMR43" s="378"/>
      <c r="NMS43" s="372"/>
      <c r="NMT43" s="380"/>
      <c r="NMV43" s="381"/>
      <c r="NMW43" s="382"/>
      <c r="NNA43" s="378"/>
      <c r="NNB43" s="378"/>
      <c r="NNC43" s="379"/>
      <c r="NND43" s="378"/>
      <c r="NNE43" s="378"/>
      <c r="NNF43" s="372"/>
      <c r="NNG43" s="380"/>
      <c r="NNI43" s="381"/>
      <c r="NNJ43" s="382"/>
      <c r="NNN43" s="378"/>
      <c r="NNO43" s="378"/>
      <c r="NNP43" s="379"/>
      <c r="NNQ43" s="378"/>
      <c r="NNR43" s="378"/>
      <c r="NNS43" s="372"/>
      <c r="NNT43" s="380"/>
      <c r="NNV43" s="381"/>
      <c r="NNW43" s="382"/>
      <c r="NOA43" s="378"/>
      <c r="NOB43" s="378"/>
      <c r="NOC43" s="379"/>
      <c r="NOD43" s="378"/>
      <c r="NOE43" s="378"/>
      <c r="NOF43" s="372"/>
      <c r="NOG43" s="380"/>
      <c r="NOI43" s="381"/>
      <c r="NOJ43" s="382"/>
      <c r="NON43" s="378"/>
      <c r="NOO43" s="378"/>
      <c r="NOP43" s="379"/>
      <c r="NOQ43" s="378"/>
      <c r="NOR43" s="378"/>
      <c r="NOS43" s="372"/>
      <c r="NOT43" s="380"/>
      <c r="NOV43" s="381"/>
      <c r="NOW43" s="382"/>
      <c r="NPA43" s="378"/>
      <c r="NPB43" s="378"/>
      <c r="NPC43" s="379"/>
      <c r="NPD43" s="378"/>
      <c r="NPE43" s="378"/>
      <c r="NPF43" s="372"/>
      <c r="NPG43" s="380"/>
      <c r="NPI43" s="381"/>
      <c r="NPJ43" s="382"/>
      <c r="NPN43" s="378"/>
      <c r="NPO43" s="378"/>
      <c r="NPP43" s="379"/>
      <c r="NPQ43" s="378"/>
      <c r="NPR43" s="378"/>
      <c r="NPS43" s="372"/>
      <c r="NPT43" s="380"/>
      <c r="NPV43" s="381"/>
      <c r="NPW43" s="382"/>
      <c r="NQA43" s="378"/>
      <c r="NQB43" s="378"/>
      <c r="NQC43" s="379"/>
      <c r="NQD43" s="378"/>
      <c r="NQE43" s="378"/>
      <c r="NQF43" s="372"/>
      <c r="NQG43" s="380"/>
      <c r="NQI43" s="381"/>
      <c r="NQJ43" s="382"/>
      <c r="NQN43" s="378"/>
      <c r="NQO43" s="378"/>
      <c r="NQP43" s="379"/>
      <c r="NQQ43" s="378"/>
      <c r="NQR43" s="378"/>
      <c r="NQS43" s="372"/>
      <c r="NQT43" s="380"/>
      <c r="NQV43" s="381"/>
      <c r="NQW43" s="382"/>
      <c r="NRA43" s="378"/>
      <c r="NRB43" s="378"/>
      <c r="NRC43" s="379"/>
      <c r="NRD43" s="378"/>
      <c r="NRE43" s="378"/>
      <c r="NRF43" s="372"/>
      <c r="NRG43" s="380"/>
      <c r="NRI43" s="381"/>
      <c r="NRJ43" s="382"/>
      <c r="NRN43" s="378"/>
      <c r="NRO43" s="378"/>
      <c r="NRP43" s="379"/>
      <c r="NRQ43" s="378"/>
      <c r="NRR43" s="378"/>
      <c r="NRS43" s="372"/>
      <c r="NRT43" s="380"/>
      <c r="NRV43" s="381"/>
      <c r="NRW43" s="382"/>
      <c r="NSA43" s="378"/>
      <c r="NSB43" s="378"/>
      <c r="NSC43" s="379"/>
      <c r="NSD43" s="378"/>
      <c r="NSE43" s="378"/>
      <c r="NSF43" s="372"/>
      <c r="NSG43" s="380"/>
      <c r="NSI43" s="381"/>
      <c r="NSJ43" s="382"/>
      <c r="NSN43" s="378"/>
      <c r="NSO43" s="378"/>
      <c r="NSP43" s="379"/>
      <c r="NSQ43" s="378"/>
      <c r="NSR43" s="378"/>
      <c r="NSS43" s="372"/>
      <c r="NST43" s="380"/>
      <c r="NSV43" s="381"/>
      <c r="NSW43" s="382"/>
      <c r="NTA43" s="378"/>
      <c r="NTB43" s="378"/>
      <c r="NTC43" s="379"/>
      <c r="NTD43" s="378"/>
      <c r="NTE43" s="378"/>
      <c r="NTF43" s="372"/>
      <c r="NTG43" s="380"/>
      <c r="NTI43" s="381"/>
      <c r="NTJ43" s="382"/>
      <c r="NTN43" s="378"/>
      <c r="NTO43" s="378"/>
      <c r="NTP43" s="379"/>
      <c r="NTQ43" s="378"/>
      <c r="NTR43" s="378"/>
      <c r="NTS43" s="372"/>
      <c r="NTT43" s="380"/>
      <c r="NTV43" s="381"/>
      <c r="NTW43" s="382"/>
      <c r="NUA43" s="378"/>
      <c r="NUB43" s="378"/>
      <c r="NUC43" s="379"/>
      <c r="NUD43" s="378"/>
      <c r="NUE43" s="378"/>
      <c r="NUF43" s="372"/>
      <c r="NUG43" s="380"/>
      <c r="NUI43" s="381"/>
      <c r="NUJ43" s="382"/>
      <c r="NUN43" s="378"/>
      <c r="NUO43" s="378"/>
      <c r="NUP43" s="379"/>
      <c r="NUQ43" s="378"/>
      <c r="NUR43" s="378"/>
      <c r="NUS43" s="372"/>
      <c r="NUT43" s="380"/>
      <c r="NUV43" s="381"/>
      <c r="NUW43" s="382"/>
      <c r="NVA43" s="378"/>
      <c r="NVB43" s="378"/>
      <c r="NVC43" s="379"/>
      <c r="NVD43" s="378"/>
      <c r="NVE43" s="378"/>
      <c r="NVF43" s="372"/>
      <c r="NVG43" s="380"/>
      <c r="NVI43" s="381"/>
      <c r="NVJ43" s="382"/>
      <c r="NVN43" s="378"/>
      <c r="NVO43" s="378"/>
      <c r="NVP43" s="379"/>
      <c r="NVQ43" s="378"/>
      <c r="NVR43" s="378"/>
      <c r="NVS43" s="372"/>
      <c r="NVT43" s="380"/>
      <c r="NVV43" s="381"/>
      <c r="NVW43" s="382"/>
      <c r="NWA43" s="378"/>
      <c r="NWB43" s="378"/>
      <c r="NWC43" s="379"/>
      <c r="NWD43" s="378"/>
      <c r="NWE43" s="378"/>
      <c r="NWF43" s="372"/>
      <c r="NWG43" s="380"/>
      <c r="NWI43" s="381"/>
      <c r="NWJ43" s="382"/>
      <c r="NWN43" s="378"/>
      <c r="NWO43" s="378"/>
      <c r="NWP43" s="379"/>
      <c r="NWQ43" s="378"/>
      <c r="NWR43" s="378"/>
      <c r="NWS43" s="372"/>
      <c r="NWT43" s="380"/>
      <c r="NWV43" s="381"/>
      <c r="NWW43" s="382"/>
      <c r="NXA43" s="378"/>
      <c r="NXB43" s="378"/>
      <c r="NXC43" s="379"/>
      <c r="NXD43" s="378"/>
      <c r="NXE43" s="378"/>
      <c r="NXF43" s="372"/>
      <c r="NXG43" s="380"/>
      <c r="NXI43" s="381"/>
      <c r="NXJ43" s="382"/>
      <c r="NXN43" s="378"/>
      <c r="NXO43" s="378"/>
      <c r="NXP43" s="379"/>
      <c r="NXQ43" s="378"/>
      <c r="NXR43" s="378"/>
      <c r="NXS43" s="372"/>
      <c r="NXT43" s="380"/>
      <c r="NXV43" s="381"/>
      <c r="NXW43" s="382"/>
      <c r="NYA43" s="378"/>
      <c r="NYB43" s="378"/>
      <c r="NYC43" s="379"/>
      <c r="NYD43" s="378"/>
      <c r="NYE43" s="378"/>
      <c r="NYF43" s="372"/>
      <c r="NYG43" s="380"/>
      <c r="NYI43" s="381"/>
      <c r="NYJ43" s="382"/>
      <c r="NYN43" s="378"/>
      <c r="NYO43" s="378"/>
      <c r="NYP43" s="379"/>
      <c r="NYQ43" s="378"/>
      <c r="NYR43" s="378"/>
      <c r="NYS43" s="372"/>
      <c r="NYT43" s="380"/>
      <c r="NYV43" s="381"/>
      <c r="NYW43" s="382"/>
      <c r="NZA43" s="378"/>
      <c r="NZB43" s="378"/>
      <c r="NZC43" s="379"/>
      <c r="NZD43" s="378"/>
      <c r="NZE43" s="378"/>
      <c r="NZF43" s="372"/>
      <c r="NZG43" s="380"/>
      <c r="NZI43" s="381"/>
      <c r="NZJ43" s="382"/>
      <c r="NZN43" s="378"/>
      <c r="NZO43" s="378"/>
      <c r="NZP43" s="379"/>
      <c r="NZQ43" s="378"/>
      <c r="NZR43" s="378"/>
      <c r="NZS43" s="372"/>
      <c r="NZT43" s="380"/>
      <c r="NZV43" s="381"/>
      <c r="NZW43" s="382"/>
      <c r="OAA43" s="378"/>
      <c r="OAB43" s="378"/>
      <c r="OAC43" s="379"/>
      <c r="OAD43" s="378"/>
      <c r="OAE43" s="378"/>
      <c r="OAF43" s="372"/>
      <c r="OAG43" s="380"/>
      <c r="OAI43" s="381"/>
      <c r="OAJ43" s="382"/>
      <c r="OAN43" s="378"/>
      <c r="OAO43" s="378"/>
      <c r="OAP43" s="379"/>
      <c r="OAQ43" s="378"/>
      <c r="OAR43" s="378"/>
      <c r="OAS43" s="372"/>
      <c r="OAT43" s="380"/>
      <c r="OAV43" s="381"/>
      <c r="OAW43" s="382"/>
      <c r="OBA43" s="378"/>
      <c r="OBB43" s="378"/>
      <c r="OBC43" s="379"/>
      <c r="OBD43" s="378"/>
      <c r="OBE43" s="378"/>
      <c r="OBF43" s="372"/>
      <c r="OBG43" s="380"/>
      <c r="OBI43" s="381"/>
      <c r="OBJ43" s="382"/>
      <c r="OBN43" s="378"/>
      <c r="OBO43" s="378"/>
      <c r="OBP43" s="379"/>
      <c r="OBQ43" s="378"/>
      <c r="OBR43" s="378"/>
      <c r="OBS43" s="372"/>
      <c r="OBT43" s="380"/>
      <c r="OBV43" s="381"/>
      <c r="OBW43" s="382"/>
      <c r="OCA43" s="378"/>
      <c r="OCB43" s="378"/>
      <c r="OCC43" s="379"/>
      <c r="OCD43" s="378"/>
      <c r="OCE43" s="378"/>
      <c r="OCF43" s="372"/>
      <c r="OCG43" s="380"/>
      <c r="OCI43" s="381"/>
      <c r="OCJ43" s="382"/>
      <c r="OCN43" s="378"/>
      <c r="OCO43" s="378"/>
      <c r="OCP43" s="379"/>
      <c r="OCQ43" s="378"/>
      <c r="OCR43" s="378"/>
      <c r="OCS43" s="372"/>
      <c r="OCT43" s="380"/>
      <c r="OCV43" s="381"/>
      <c r="OCW43" s="382"/>
      <c r="ODA43" s="378"/>
      <c r="ODB43" s="378"/>
      <c r="ODC43" s="379"/>
      <c r="ODD43" s="378"/>
      <c r="ODE43" s="378"/>
      <c r="ODF43" s="372"/>
      <c r="ODG43" s="380"/>
      <c r="ODI43" s="381"/>
      <c r="ODJ43" s="382"/>
      <c r="ODN43" s="378"/>
      <c r="ODO43" s="378"/>
      <c r="ODP43" s="379"/>
      <c r="ODQ43" s="378"/>
      <c r="ODR43" s="378"/>
      <c r="ODS43" s="372"/>
      <c r="ODT43" s="380"/>
      <c r="ODV43" s="381"/>
      <c r="ODW43" s="382"/>
      <c r="OEA43" s="378"/>
      <c r="OEB43" s="378"/>
      <c r="OEC43" s="379"/>
      <c r="OED43" s="378"/>
      <c r="OEE43" s="378"/>
      <c r="OEF43" s="372"/>
      <c r="OEG43" s="380"/>
      <c r="OEI43" s="381"/>
      <c r="OEJ43" s="382"/>
      <c r="OEN43" s="378"/>
      <c r="OEO43" s="378"/>
      <c r="OEP43" s="379"/>
      <c r="OEQ43" s="378"/>
      <c r="OER43" s="378"/>
      <c r="OES43" s="372"/>
      <c r="OET43" s="380"/>
      <c r="OEV43" s="381"/>
      <c r="OEW43" s="382"/>
      <c r="OFA43" s="378"/>
      <c r="OFB43" s="378"/>
      <c r="OFC43" s="379"/>
      <c r="OFD43" s="378"/>
      <c r="OFE43" s="378"/>
      <c r="OFF43" s="372"/>
      <c r="OFG43" s="380"/>
      <c r="OFI43" s="381"/>
      <c r="OFJ43" s="382"/>
      <c r="OFN43" s="378"/>
      <c r="OFO43" s="378"/>
      <c r="OFP43" s="379"/>
      <c r="OFQ43" s="378"/>
      <c r="OFR43" s="378"/>
      <c r="OFS43" s="372"/>
      <c r="OFT43" s="380"/>
      <c r="OFV43" s="381"/>
      <c r="OFW43" s="382"/>
      <c r="OGA43" s="378"/>
      <c r="OGB43" s="378"/>
      <c r="OGC43" s="379"/>
      <c r="OGD43" s="378"/>
      <c r="OGE43" s="378"/>
      <c r="OGF43" s="372"/>
      <c r="OGG43" s="380"/>
      <c r="OGI43" s="381"/>
      <c r="OGJ43" s="382"/>
      <c r="OGN43" s="378"/>
      <c r="OGO43" s="378"/>
      <c r="OGP43" s="379"/>
      <c r="OGQ43" s="378"/>
      <c r="OGR43" s="378"/>
      <c r="OGS43" s="372"/>
      <c r="OGT43" s="380"/>
      <c r="OGV43" s="381"/>
      <c r="OGW43" s="382"/>
      <c r="OHA43" s="378"/>
      <c r="OHB43" s="378"/>
      <c r="OHC43" s="379"/>
      <c r="OHD43" s="378"/>
      <c r="OHE43" s="378"/>
      <c r="OHF43" s="372"/>
      <c r="OHG43" s="380"/>
      <c r="OHI43" s="381"/>
      <c r="OHJ43" s="382"/>
      <c r="OHN43" s="378"/>
      <c r="OHO43" s="378"/>
      <c r="OHP43" s="379"/>
      <c r="OHQ43" s="378"/>
      <c r="OHR43" s="378"/>
      <c r="OHS43" s="372"/>
      <c r="OHT43" s="380"/>
      <c r="OHV43" s="381"/>
      <c r="OHW43" s="382"/>
      <c r="OIA43" s="378"/>
      <c r="OIB43" s="378"/>
      <c r="OIC43" s="379"/>
      <c r="OID43" s="378"/>
      <c r="OIE43" s="378"/>
      <c r="OIF43" s="372"/>
      <c r="OIG43" s="380"/>
      <c r="OII43" s="381"/>
      <c r="OIJ43" s="382"/>
      <c r="OIN43" s="378"/>
      <c r="OIO43" s="378"/>
      <c r="OIP43" s="379"/>
      <c r="OIQ43" s="378"/>
      <c r="OIR43" s="378"/>
      <c r="OIS43" s="372"/>
      <c r="OIT43" s="380"/>
      <c r="OIV43" s="381"/>
      <c r="OIW43" s="382"/>
      <c r="OJA43" s="378"/>
      <c r="OJB43" s="378"/>
      <c r="OJC43" s="379"/>
      <c r="OJD43" s="378"/>
      <c r="OJE43" s="378"/>
      <c r="OJF43" s="372"/>
      <c r="OJG43" s="380"/>
      <c r="OJI43" s="381"/>
      <c r="OJJ43" s="382"/>
      <c r="OJN43" s="378"/>
      <c r="OJO43" s="378"/>
      <c r="OJP43" s="379"/>
      <c r="OJQ43" s="378"/>
      <c r="OJR43" s="378"/>
      <c r="OJS43" s="372"/>
      <c r="OJT43" s="380"/>
      <c r="OJV43" s="381"/>
      <c r="OJW43" s="382"/>
      <c r="OKA43" s="378"/>
      <c r="OKB43" s="378"/>
      <c r="OKC43" s="379"/>
      <c r="OKD43" s="378"/>
      <c r="OKE43" s="378"/>
      <c r="OKF43" s="372"/>
      <c r="OKG43" s="380"/>
      <c r="OKI43" s="381"/>
      <c r="OKJ43" s="382"/>
      <c r="OKN43" s="378"/>
      <c r="OKO43" s="378"/>
      <c r="OKP43" s="379"/>
      <c r="OKQ43" s="378"/>
      <c r="OKR43" s="378"/>
      <c r="OKS43" s="372"/>
      <c r="OKT43" s="380"/>
      <c r="OKV43" s="381"/>
      <c r="OKW43" s="382"/>
      <c r="OLA43" s="378"/>
      <c r="OLB43" s="378"/>
      <c r="OLC43" s="379"/>
      <c r="OLD43" s="378"/>
      <c r="OLE43" s="378"/>
      <c r="OLF43" s="372"/>
      <c r="OLG43" s="380"/>
      <c r="OLI43" s="381"/>
      <c r="OLJ43" s="382"/>
      <c r="OLN43" s="378"/>
      <c r="OLO43" s="378"/>
      <c r="OLP43" s="379"/>
      <c r="OLQ43" s="378"/>
      <c r="OLR43" s="378"/>
      <c r="OLS43" s="372"/>
      <c r="OLT43" s="380"/>
      <c r="OLV43" s="381"/>
      <c r="OLW43" s="382"/>
      <c r="OMA43" s="378"/>
      <c r="OMB43" s="378"/>
      <c r="OMC43" s="379"/>
      <c r="OMD43" s="378"/>
      <c r="OME43" s="378"/>
      <c r="OMF43" s="372"/>
      <c r="OMG43" s="380"/>
      <c r="OMI43" s="381"/>
      <c r="OMJ43" s="382"/>
      <c r="OMN43" s="378"/>
      <c r="OMO43" s="378"/>
      <c r="OMP43" s="379"/>
      <c r="OMQ43" s="378"/>
      <c r="OMR43" s="378"/>
      <c r="OMS43" s="372"/>
      <c r="OMT43" s="380"/>
      <c r="OMV43" s="381"/>
      <c r="OMW43" s="382"/>
      <c r="ONA43" s="378"/>
      <c r="ONB43" s="378"/>
      <c r="ONC43" s="379"/>
      <c r="OND43" s="378"/>
      <c r="ONE43" s="378"/>
      <c r="ONF43" s="372"/>
      <c r="ONG43" s="380"/>
      <c r="ONI43" s="381"/>
      <c r="ONJ43" s="382"/>
      <c r="ONN43" s="378"/>
      <c r="ONO43" s="378"/>
      <c r="ONP43" s="379"/>
      <c r="ONQ43" s="378"/>
      <c r="ONR43" s="378"/>
      <c r="ONS43" s="372"/>
      <c r="ONT43" s="380"/>
      <c r="ONV43" s="381"/>
      <c r="ONW43" s="382"/>
      <c r="OOA43" s="378"/>
      <c r="OOB43" s="378"/>
      <c r="OOC43" s="379"/>
      <c r="OOD43" s="378"/>
      <c r="OOE43" s="378"/>
      <c r="OOF43" s="372"/>
      <c r="OOG43" s="380"/>
      <c r="OOI43" s="381"/>
      <c r="OOJ43" s="382"/>
      <c r="OON43" s="378"/>
      <c r="OOO43" s="378"/>
      <c r="OOP43" s="379"/>
      <c r="OOQ43" s="378"/>
      <c r="OOR43" s="378"/>
      <c r="OOS43" s="372"/>
      <c r="OOT43" s="380"/>
      <c r="OOV43" s="381"/>
      <c r="OOW43" s="382"/>
      <c r="OPA43" s="378"/>
      <c r="OPB43" s="378"/>
      <c r="OPC43" s="379"/>
      <c r="OPD43" s="378"/>
      <c r="OPE43" s="378"/>
      <c r="OPF43" s="372"/>
      <c r="OPG43" s="380"/>
      <c r="OPI43" s="381"/>
      <c r="OPJ43" s="382"/>
      <c r="OPN43" s="378"/>
      <c r="OPO43" s="378"/>
      <c r="OPP43" s="379"/>
      <c r="OPQ43" s="378"/>
      <c r="OPR43" s="378"/>
      <c r="OPS43" s="372"/>
      <c r="OPT43" s="380"/>
      <c r="OPV43" s="381"/>
      <c r="OPW43" s="382"/>
      <c r="OQA43" s="378"/>
      <c r="OQB43" s="378"/>
      <c r="OQC43" s="379"/>
      <c r="OQD43" s="378"/>
      <c r="OQE43" s="378"/>
      <c r="OQF43" s="372"/>
      <c r="OQG43" s="380"/>
      <c r="OQI43" s="381"/>
      <c r="OQJ43" s="382"/>
      <c r="OQN43" s="378"/>
      <c r="OQO43" s="378"/>
      <c r="OQP43" s="379"/>
      <c r="OQQ43" s="378"/>
      <c r="OQR43" s="378"/>
      <c r="OQS43" s="372"/>
      <c r="OQT43" s="380"/>
      <c r="OQV43" s="381"/>
      <c r="OQW43" s="382"/>
      <c r="ORA43" s="378"/>
      <c r="ORB43" s="378"/>
      <c r="ORC43" s="379"/>
      <c r="ORD43" s="378"/>
      <c r="ORE43" s="378"/>
      <c r="ORF43" s="372"/>
      <c r="ORG43" s="380"/>
      <c r="ORI43" s="381"/>
      <c r="ORJ43" s="382"/>
      <c r="ORN43" s="378"/>
      <c r="ORO43" s="378"/>
      <c r="ORP43" s="379"/>
      <c r="ORQ43" s="378"/>
      <c r="ORR43" s="378"/>
      <c r="ORS43" s="372"/>
      <c r="ORT43" s="380"/>
      <c r="ORV43" s="381"/>
      <c r="ORW43" s="382"/>
      <c r="OSA43" s="378"/>
      <c r="OSB43" s="378"/>
      <c r="OSC43" s="379"/>
      <c r="OSD43" s="378"/>
      <c r="OSE43" s="378"/>
      <c r="OSF43" s="372"/>
      <c r="OSG43" s="380"/>
      <c r="OSI43" s="381"/>
      <c r="OSJ43" s="382"/>
      <c r="OSN43" s="378"/>
      <c r="OSO43" s="378"/>
      <c r="OSP43" s="379"/>
      <c r="OSQ43" s="378"/>
      <c r="OSR43" s="378"/>
      <c r="OSS43" s="372"/>
      <c r="OST43" s="380"/>
      <c r="OSV43" s="381"/>
      <c r="OSW43" s="382"/>
      <c r="OTA43" s="378"/>
      <c r="OTB43" s="378"/>
      <c r="OTC43" s="379"/>
      <c r="OTD43" s="378"/>
      <c r="OTE43" s="378"/>
      <c r="OTF43" s="372"/>
      <c r="OTG43" s="380"/>
      <c r="OTI43" s="381"/>
      <c r="OTJ43" s="382"/>
      <c r="OTN43" s="378"/>
      <c r="OTO43" s="378"/>
      <c r="OTP43" s="379"/>
      <c r="OTQ43" s="378"/>
      <c r="OTR43" s="378"/>
      <c r="OTS43" s="372"/>
      <c r="OTT43" s="380"/>
      <c r="OTV43" s="381"/>
      <c r="OTW43" s="382"/>
      <c r="OUA43" s="378"/>
      <c r="OUB43" s="378"/>
      <c r="OUC43" s="379"/>
      <c r="OUD43" s="378"/>
      <c r="OUE43" s="378"/>
      <c r="OUF43" s="372"/>
      <c r="OUG43" s="380"/>
      <c r="OUI43" s="381"/>
      <c r="OUJ43" s="382"/>
      <c r="OUN43" s="378"/>
      <c r="OUO43" s="378"/>
      <c r="OUP43" s="379"/>
      <c r="OUQ43" s="378"/>
      <c r="OUR43" s="378"/>
      <c r="OUS43" s="372"/>
      <c r="OUT43" s="380"/>
      <c r="OUV43" s="381"/>
      <c r="OUW43" s="382"/>
      <c r="OVA43" s="378"/>
      <c r="OVB43" s="378"/>
      <c r="OVC43" s="379"/>
      <c r="OVD43" s="378"/>
      <c r="OVE43" s="378"/>
      <c r="OVF43" s="372"/>
      <c r="OVG43" s="380"/>
      <c r="OVI43" s="381"/>
      <c r="OVJ43" s="382"/>
      <c r="OVN43" s="378"/>
      <c r="OVO43" s="378"/>
      <c r="OVP43" s="379"/>
      <c r="OVQ43" s="378"/>
      <c r="OVR43" s="378"/>
      <c r="OVS43" s="372"/>
      <c r="OVT43" s="380"/>
      <c r="OVV43" s="381"/>
      <c r="OVW43" s="382"/>
      <c r="OWA43" s="378"/>
      <c r="OWB43" s="378"/>
      <c r="OWC43" s="379"/>
      <c r="OWD43" s="378"/>
      <c r="OWE43" s="378"/>
      <c r="OWF43" s="372"/>
      <c r="OWG43" s="380"/>
      <c r="OWI43" s="381"/>
      <c r="OWJ43" s="382"/>
      <c r="OWN43" s="378"/>
      <c r="OWO43" s="378"/>
      <c r="OWP43" s="379"/>
      <c r="OWQ43" s="378"/>
      <c r="OWR43" s="378"/>
      <c r="OWS43" s="372"/>
      <c r="OWT43" s="380"/>
      <c r="OWV43" s="381"/>
      <c r="OWW43" s="382"/>
      <c r="OXA43" s="378"/>
      <c r="OXB43" s="378"/>
      <c r="OXC43" s="379"/>
      <c r="OXD43" s="378"/>
      <c r="OXE43" s="378"/>
      <c r="OXF43" s="372"/>
      <c r="OXG43" s="380"/>
      <c r="OXI43" s="381"/>
      <c r="OXJ43" s="382"/>
      <c r="OXN43" s="378"/>
      <c r="OXO43" s="378"/>
      <c r="OXP43" s="379"/>
      <c r="OXQ43" s="378"/>
      <c r="OXR43" s="378"/>
      <c r="OXS43" s="372"/>
      <c r="OXT43" s="380"/>
      <c r="OXV43" s="381"/>
      <c r="OXW43" s="382"/>
      <c r="OYA43" s="378"/>
      <c r="OYB43" s="378"/>
      <c r="OYC43" s="379"/>
      <c r="OYD43" s="378"/>
      <c r="OYE43" s="378"/>
      <c r="OYF43" s="372"/>
      <c r="OYG43" s="380"/>
      <c r="OYI43" s="381"/>
      <c r="OYJ43" s="382"/>
      <c r="OYN43" s="378"/>
      <c r="OYO43" s="378"/>
      <c r="OYP43" s="379"/>
      <c r="OYQ43" s="378"/>
      <c r="OYR43" s="378"/>
      <c r="OYS43" s="372"/>
      <c r="OYT43" s="380"/>
      <c r="OYV43" s="381"/>
      <c r="OYW43" s="382"/>
      <c r="OZA43" s="378"/>
      <c r="OZB43" s="378"/>
      <c r="OZC43" s="379"/>
      <c r="OZD43" s="378"/>
      <c r="OZE43" s="378"/>
      <c r="OZF43" s="372"/>
      <c r="OZG43" s="380"/>
      <c r="OZI43" s="381"/>
      <c r="OZJ43" s="382"/>
      <c r="OZN43" s="378"/>
      <c r="OZO43" s="378"/>
      <c r="OZP43" s="379"/>
      <c r="OZQ43" s="378"/>
      <c r="OZR43" s="378"/>
      <c r="OZS43" s="372"/>
      <c r="OZT43" s="380"/>
      <c r="OZV43" s="381"/>
      <c r="OZW43" s="382"/>
      <c r="PAA43" s="378"/>
      <c r="PAB43" s="378"/>
      <c r="PAC43" s="379"/>
      <c r="PAD43" s="378"/>
      <c r="PAE43" s="378"/>
      <c r="PAF43" s="372"/>
      <c r="PAG43" s="380"/>
      <c r="PAI43" s="381"/>
      <c r="PAJ43" s="382"/>
      <c r="PAN43" s="378"/>
      <c r="PAO43" s="378"/>
      <c r="PAP43" s="379"/>
      <c r="PAQ43" s="378"/>
      <c r="PAR43" s="378"/>
      <c r="PAS43" s="372"/>
      <c r="PAT43" s="380"/>
      <c r="PAV43" s="381"/>
      <c r="PAW43" s="382"/>
      <c r="PBA43" s="378"/>
      <c r="PBB43" s="378"/>
      <c r="PBC43" s="379"/>
      <c r="PBD43" s="378"/>
      <c r="PBE43" s="378"/>
      <c r="PBF43" s="372"/>
      <c r="PBG43" s="380"/>
      <c r="PBI43" s="381"/>
      <c r="PBJ43" s="382"/>
      <c r="PBN43" s="378"/>
      <c r="PBO43" s="378"/>
      <c r="PBP43" s="379"/>
      <c r="PBQ43" s="378"/>
      <c r="PBR43" s="378"/>
      <c r="PBS43" s="372"/>
      <c r="PBT43" s="380"/>
      <c r="PBV43" s="381"/>
      <c r="PBW43" s="382"/>
      <c r="PCA43" s="378"/>
      <c r="PCB43" s="378"/>
      <c r="PCC43" s="379"/>
      <c r="PCD43" s="378"/>
      <c r="PCE43" s="378"/>
      <c r="PCF43" s="372"/>
      <c r="PCG43" s="380"/>
      <c r="PCI43" s="381"/>
      <c r="PCJ43" s="382"/>
      <c r="PCN43" s="378"/>
      <c r="PCO43" s="378"/>
      <c r="PCP43" s="379"/>
      <c r="PCQ43" s="378"/>
      <c r="PCR43" s="378"/>
      <c r="PCS43" s="372"/>
      <c r="PCT43" s="380"/>
      <c r="PCV43" s="381"/>
      <c r="PCW43" s="382"/>
      <c r="PDA43" s="378"/>
      <c r="PDB43" s="378"/>
      <c r="PDC43" s="379"/>
      <c r="PDD43" s="378"/>
      <c r="PDE43" s="378"/>
      <c r="PDF43" s="372"/>
      <c r="PDG43" s="380"/>
      <c r="PDI43" s="381"/>
      <c r="PDJ43" s="382"/>
      <c r="PDN43" s="378"/>
      <c r="PDO43" s="378"/>
      <c r="PDP43" s="379"/>
      <c r="PDQ43" s="378"/>
      <c r="PDR43" s="378"/>
      <c r="PDS43" s="372"/>
      <c r="PDT43" s="380"/>
      <c r="PDV43" s="381"/>
      <c r="PDW43" s="382"/>
      <c r="PEA43" s="378"/>
      <c r="PEB43" s="378"/>
      <c r="PEC43" s="379"/>
      <c r="PED43" s="378"/>
      <c r="PEE43" s="378"/>
      <c r="PEF43" s="372"/>
      <c r="PEG43" s="380"/>
      <c r="PEI43" s="381"/>
      <c r="PEJ43" s="382"/>
      <c r="PEN43" s="378"/>
      <c r="PEO43" s="378"/>
      <c r="PEP43" s="379"/>
      <c r="PEQ43" s="378"/>
      <c r="PER43" s="378"/>
      <c r="PES43" s="372"/>
      <c r="PET43" s="380"/>
      <c r="PEV43" s="381"/>
      <c r="PEW43" s="382"/>
      <c r="PFA43" s="378"/>
      <c r="PFB43" s="378"/>
      <c r="PFC43" s="379"/>
      <c r="PFD43" s="378"/>
      <c r="PFE43" s="378"/>
      <c r="PFF43" s="372"/>
      <c r="PFG43" s="380"/>
      <c r="PFI43" s="381"/>
      <c r="PFJ43" s="382"/>
      <c r="PFN43" s="378"/>
      <c r="PFO43" s="378"/>
      <c r="PFP43" s="379"/>
      <c r="PFQ43" s="378"/>
      <c r="PFR43" s="378"/>
      <c r="PFS43" s="372"/>
      <c r="PFT43" s="380"/>
      <c r="PFV43" s="381"/>
      <c r="PFW43" s="382"/>
      <c r="PGA43" s="378"/>
      <c r="PGB43" s="378"/>
      <c r="PGC43" s="379"/>
      <c r="PGD43" s="378"/>
      <c r="PGE43" s="378"/>
      <c r="PGF43" s="372"/>
      <c r="PGG43" s="380"/>
      <c r="PGI43" s="381"/>
      <c r="PGJ43" s="382"/>
      <c r="PGN43" s="378"/>
      <c r="PGO43" s="378"/>
      <c r="PGP43" s="379"/>
      <c r="PGQ43" s="378"/>
      <c r="PGR43" s="378"/>
      <c r="PGS43" s="372"/>
      <c r="PGT43" s="380"/>
      <c r="PGV43" s="381"/>
      <c r="PGW43" s="382"/>
      <c r="PHA43" s="378"/>
      <c r="PHB43" s="378"/>
      <c r="PHC43" s="379"/>
      <c r="PHD43" s="378"/>
      <c r="PHE43" s="378"/>
      <c r="PHF43" s="372"/>
      <c r="PHG43" s="380"/>
      <c r="PHI43" s="381"/>
      <c r="PHJ43" s="382"/>
      <c r="PHN43" s="378"/>
      <c r="PHO43" s="378"/>
      <c r="PHP43" s="379"/>
      <c r="PHQ43" s="378"/>
      <c r="PHR43" s="378"/>
      <c r="PHS43" s="372"/>
      <c r="PHT43" s="380"/>
      <c r="PHV43" s="381"/>
      <c r="PHW43" s="382"/>
      <c r="PIA43" s="378"/>
      <c r="PIB43" s="378"/>
      <c r="PIC43" s="379"/>
      <c r="PID43" s="378"/>
      <c r="PIE43" s="378"/>
      <c r="PIF43" s="372"/>
      <c r="PIG43" s="380"/>
      <c r="PII43" s="381"/>
      <c r="PIJ43" s="382"/>
      <c r="PIN43" s="378"/>
      <c r="PIO43" s="378"/>
      <c r="PIP43" s="379"/>
      <c r="PIQ43" s="378"/>
      <c r="PIR43" s="378"/>
      <c r="PIS43" s="372"/>
      <c r="PIT43" s="380"/>
      <c r="PIV43" s="381"/>
      <c r="PIW43" s="382"/>
      <c r="PJA43" s="378"/>
      <c r="PJB43" s="378"/>
      <c r="PJC43" s="379"/>
      <c r="PJD43" s="378"/>
      <c r="PJE43" s="378"/>
      <c r="PJF43" s="372"/>
      <c r="PJG43" s="380"/>
      <c r="PJI43" s="381"/>
      <c r="PJJ43" s="382"/>
      <c r="PJN43" s="378"/>
      <c r="PJO43" s="378"/>
      <c r="PJP43" s="379"/>
      <c r="PJQ43" s="378"/>
      <c r="PJR43" s="378"/>
      <c r="PJS43" s="372"/>
      <c r="PJT43" s="380"/>
      <c r="PJV43" s="381"/>
      <c r="PJW43" s="382"/>
      <c r="PKA43" s="378"/>
      <c r="PKB43" s="378"/>
      <c r="PKC43" s="379"/>
      <c r="PKD43" s="378"/>
      <c r="PKE43" s="378"/>
      <c r="PKF43" s="372"/>
      <c r="PKG43" s="380"/>
      <c r="PKI43" s="381"/>
      <c r="PKJ43" s="382"/>
      <c r="PKN43" s="378"/>
      <c r="PKO43" s="378"/>
      <c r="PKP43" s="379"/>
      <c r="PKQ43" s="378"/>
      <c r="PKR43" s="378"/>
      <c r="PKS43" s="372"/>
      <c r="PKT43" s="380"/>
      <c r="PKV43" s="381"/>
      <c r="PKW43" s="382"/>
      <c r="PLA43" s="378"/>
      <c r="PLB43" s="378"/>
      <c r="PLC43" s="379"/>
      <c r="PLD43" s="378"/>
      <c r="PLE43" s="378"/>
      <c r="PLF43" s="372"/>
      <c r="PLG43" s="380"/>
      <c r="PLI43" s="381"/>
      <c r="PLJ43" s="382"/>
      <c r="PLN43" s="378"/>
      <c r="PLO43" s="378"/>
      <c r="PLP43" s="379"/>
      <c r="PLQ43" s="378"/>
      <c r="PLR43" s="378"/>
      <c r="PLS43" s="372"/>
      <c r="PLT43" s="380"/>
      <c r="PLV43" s="381"/>
      <c r="PLW43" s="382"/>
      <c r="PMA43" s="378"/>
      <c r="PMB43" s="378"/>
      <c r="PMC43" s="379"/>
      <c r="PMD43" s="378"/>
      <c r="PME43" s="378"/>
      <c r="PMF43" s="372"/>
      <c r="PMG43" s="380"/>
      <c r="PMI43" s="381"/>
      <c r="PMJ43" s="382"/>
      <c r="PMN43" s="378"/>
      <c r="PMO43" s="378"/>
      <c r="PMP43" s="379"/>
      <c r="PMQ43" s="378"/>
      <c r="PMR43" s="378"/>
      <c r="PMS43" s="372"/>
      <c r="PMT43" s="380"/>
      <c r="PMV43" s="381"/>
      <c r="PMW43" s="382"/>
      <c r="PNA43" s="378"/>
      <c r="PNB43" s="378"/>
      <c r="PNC43" s="379"/>
      <c r="PND43" s="378"/>
      <c r="PNE43" s="378"/>
      <c r="PNF43" s="372"/>
      <c r="PNG43" s="380"/>
      <c r="PNI43" s="381"/>
      <c r="PNJ43" s="382"/>
      <c r="PNN43" s="378"/>
      <c r="PNO43" s="378"/>
      <c r="PNP43" s="379"/>
      <c r="PNQ43" s="378"/>
      <c r="PNR43" s="378"/>
      <c r="PNS43" s="372"/>
      <c r="PNT43" s="380"/>
      <c r="PNV43" s="381"/>
      <c r="PNW43" s="382"/>
      <c r="POA43" s="378"/>
      <c r="POB43" s="378"/>
      <c r="POC43" s="379"/>
      <c r="POD43" s="378"/>
      <c r="POE43" s="378"/>
      <c r="POF43" s="372"/>
      <c r="POG43" s="380"/>
      <c r="POI43" s="381"/>
      <c r="POJ43" s="382"/>
      <c r="PON43" s="378"/>
      <c r="POO43" s="378"/>
      <c r="POP43" s="379"/>
      <c r="POQ43" s="378"/>
      <c r="POR43" s="378"/>
      <c r="POS43" s="372"/>
      <c r="POT43" s="380"/>
      <c r="POV43" s="381"/>
      <c r="POW43" s="382"/>
      <c r="PPA43" s="378"/>
      <c r="PPB43" s="378"/>
      <c r="PPC43" s="379"/>
      <c r="PPD43" s="378"/>
      <c r="PPE43" s="378"/>
      <c r="PPF43" s="372"/>
      <c r="PPG43" s="380"/>
      <c r="PPI43" s="381"/>
      <c r="PPJ43" s="382"/>
      <c r="PPN43" s="378"/>
      <c r="PPO43" s="378"/>
      <c r="PPP43" s="379"/>
      <c r="PPQ43" s="378"/>
      <c r="PPR43" s="378"/>
      <c r="PPS43" s="372"/>
      <c r="PPT43" s="380"/>
      <c r="PPV43" s="381"/>
      <c r="PPW43" s="382"/>
      <c r="PQA43" s="378"/>
      <c r="PQB43" s="378"/>
      <c r="PQC43" s="379"/>
      <c r="PQD43" s="378"/>
      <c r="PQE43" s="378"/>
      <c r="PQF43" s="372"/>
      <c r="PQG43" s="380"/>
      <c r="PQI43" s="381"/>
      <c r="PQJ43" s="382"/>
      <c r="PQN43" s="378"/>
      <c r="PQO43" s="378"/>
      <c r="PQP43" s="379"/>
      <c r="PQQ43" s="378"/>
      <c r="PQR43" s="378"/>
      <c r="PQS43" s="372"/>
      <c r="PQT43" s="380"/>
      <c r="PQV43" s="381"/>
      <c r="PQW43" s="382"/>
      <c r="PRA43" s="378"/>
      <c r="PRB43" s="378"/>
      <c r="PRC43" s="379"/>
      <c r="PRD43" s="378"/>
      <c r="PRE43" s="378"/>
      <c r="PRF43" s="372"/>
      <c r="PRG43" s="380"/>
      <c r="PRI43" s="381"/>
      <c r="PRJ43" s="382"/>
      <c r="PRN43" s="378"/>
      <c r="PRO43" s="378"/>
      <c r="PRP43" s="379"/>
      <c r="PRQ43" s="378"/>
      <c r="PRR43" s="378"/>
      <c r="PRS43" s="372"/>
      <c r="PRT43" s="380"/>
      <c r="PRV43" s="381"/>
      <c r="PRW43" s="382"/>
      <c r="PSA43" s="378"/>
      <c r="PSB43" s="378"/>
      <c r="PSC43" s="379"/>
      <c r="PSD43" s="378"/>
      <c r="PSE43" s="378"/>
      <c r="PSF43" s="372"/>
      <c r="PSG43" s="380"/>
      <c r="PSI43" s="381"/>
      <c r="PSJ43" s="382"/>
      <c r="PSN43" s="378"/>
      <c r="PSO43" s="378"/>
      <c r="PSP43" s="379"/>
      <c r="PSQ43" s="378"/>
      <c r="PSR43" s="378"/>
      <c r="PSS43" s="372"/>
      <c r="PST43" s="380"/>
      <c r="PSV43" s="381"/>
      <c r="PSW43" s="382"/>
      <c r="PTA43" s="378"/>
      <c r="PTB43" s="378"/>
      <c r="PTC43" s="379"/>
      <c r="PTD43" s="378"/>
      <c r="PTE43" s="378"/>
      <c r="PTF43" s="372"/>
      <c r="PTG43" s="380"/>
      <c r="PTI43" s="381"/>
      <c r="PTJ43" s="382"/>
      <c r="PTN43" s="378"/>
      <c r="PTO43" s="378"/>
      <c r="PTP43" s="379"/>
      <c r="PTQ43" s="378"/>
      <c r="PTR43" s="378"/>
      <c r="PTS43" s="372"/>
      <c r="PTT43" s="380"/>
      <c r="PTV43" s="381"/>
      <c r="PTW43" s="382"/>
      <c r="PUA43" s="378"/>
      <c r="PUB43" s="378"/>
      <c r="PUC43" s="379"/>
      <c r="PUD43" s="378"/>
      <c r="PUE43" s="378"/>
      <c r="PUF43" s="372"/>
      <c r="PUG43" s="380"/>
      <c r="PUI43" s="381"/>
      <c r="PUJ43" s="382"/>
      <c r="PUN43" s="378"/>
      <c r="PUO43" s="378"/>
      <c r="PUP43" s="379"/>
      <c r="PUQ43" s="378"/>
      <c r="PUR43" s="378"/>
      <c r="PUS43" s="372"/>
      <c r="PUT43" s="380"/>
      <c r="PUV43" s="381"/>
      <c r="PUW43" s="382"/>
      <c r="PVA43" s="378"/>
      <c r="PVB43" s="378"/>
      <c r="PVC43" s="379"/>
      <c r="PVD43" s="378"/>
      <c r="PVE43" s="378"/>
      <c r="PVF43" s="372"/>
      <c r="PVG43" s="380"/>
      <c r="PVI43" s="381"/>
      <c r="PVJ43" s="382"/>
      <c r="PVN43" s="378"/>
      <c r="PVO43" s="378"/>
      <c r="PVP43" s="379"/>
      <c r="PVQ43" s="378"/>
      <c r="PVR43" s="378"/>
      <c r="PVS43" s="372"/>
      <c r="PVT43" s="380"/>
      <c r="PVV43" s="381"/>
      <c r="PVW43" s="382"/>
      <c r="PWA43" s="378"/>
      <c r="PWB43" s="378"/>
      <c r="PWC43" s="379"/>
      <c r="PWD43" s="378"/>
      <c r="PWE43" s="378"/>
      <c r="PWF43" s="372"/>
      <c r="PWG43" s="380"/>
      <c r="PWI43" s="381"/>
      <c r="PWJ43" s="382"/>
      <c r="PWN43" s="378"/>
      <c r="PWO43" s="378"/>
      <c r="PWP43" s="379"/>
      <c r="PWQ43" s="378"/>
      <c r="PWR43" s="378"/>
      <c r="PWS43" s="372"/>
      <c r="PWT43" s="380"/>
      <c r="PWV43" s="381"/>
      <c r="PWW43" s="382"/>
      <c r="PXA43" s="378"/>
      <c r="PXB43" s="378"/>
      <c r="PXC43" s="379"/>
      <c r="PXD43" s="378"/>
      <c r="PXE43" s="378"/>
      <c r="PXF43" s="372"/>
      <c r="PXG43" s="380"/>
      <c r="PXI43" s="381"/>
      <c r="PXJ43" s="382"/>
      <c r="PXN43" s="378"/>
      <c r="PXO43" s="378"/>
      <c r="PXP43" s="379"/>
      <c r="PXQ43" s="378"/>
      <c r="PXR43" s="378"/>
      <c r="PXS43" s="372"/>
      <c r="PXT43" s="380"/>
      <c r="PXV43" s="381"/>
      <c r="PXW43" s="382"/>
      <c r="PYA43" s="378"/>
      <c r="PYB43" s="378"/>
      <c r="PYC43" s="379"/>
      <c r="PYD43" s="378"/>
      <c r="PYE43" s="378"/>
      <c r="PYF43" s="372"/>
      <c r="PYG43" s="380"/>
      <c r="PYI43" s="381"/>
      <c r="PYJ43" s="382"/>
      <c r="PYN43" s="378"/>
      <c r="PYO43" s="378"/>
      <c r="PYP43" s="379"/>
      <c r="PYQ43" s="378"/>
      <c r="PYR43" s="378"/>
      <c r="PYS43" s="372"/>
      <c r="PYT43" s="380"/>
      <c r="PYV43" s="381"/>
      <c r="PYW43" s="382"/>
      <c r="PZA43" s="378"/>
      <c r="PZB43" s="378"/>
      <c r="PZC43" s="379"/>
      <c r="PZD43" s="378"/>
      <c r="PZE43" s="378"/>
      <c r="PZF43" s="372"/>
      <c r="PZG43" s="380"/>
      <c r="PZI43" s="381"/>
      <c r="PZJ43" s="382"/>
      <c r="PZN43" s="378"/>
      <c r="PZO43" s="378"/>
      <c r="PZP43" s="379"/>
      <c r="PZQ43" s="378"/>
      <c r="PZR43" s="378"/>
      <c r="PZS43" s="372"/>
      <c r="PZT43" s="380"/>
      <c r="PZV43" s="381"/>
      <c r="PZW43" s="382"/>
      <c r="QAA43" s="378"/>
      <c r="QAB43" s="378"/>
      <c r="QAC43" s="379"/>
      <c r="QAD43" s="378"/>
      <c r="QAE43" s="378"/>
      <c r="QAF43" s="372"/>
      <c r="QAG43" s="380"/>
      <c r="QAI43" s="381"/>
      <c r="QAJ43" s="382"/>
      <c r="QAN43" s="378"/>
      <c r="QAO43" s="378"/>
      <c r="QAP43" s="379"/>
      <c r="QAQ43" s="378"/>
      <c r="QAR43" s="378"/>
      <c r="QAS43" s="372"/>
      <c r="QAT43" s="380"/>
      <c r="QAV43" s="381"/>
      <c r="QAW43" s="382"/>
      <c r="QBA43" s="378"/>
      <c r="QBB43" s="378"/>
      <c r="QBC43" s="379"/>
      <c r="QBD43" s="378"/>
      <c r="QBE43" s="378"/>
      <c r="QBF43" s="372"/>
      <c r="QBG43" s="380"/>
      <c r="QBI43" s="381"/>
      <c r="QBJ43" s="382"/>
      <c r="QBN43" s="378"/>
      <c r="QBO43" s="378"/>
      <c r="QBP43" s="379"/>
      <c r="QBQ43" s="378"/>
      <c r="QBR43" s="378"/>
      <c r="QBS43" s="372"/>
      <c r="QBT43" s="380"/>
      <c r="QBV43" s="381"/>
      <c r="QBW43" s="382"/>
      <c r="QCA43" s="378"/>
      <c r="QCB43" s="378"/>
      <c r="QCC43" s="379"/>
      <c r="QCD43" s="378"/>
      <c r="QCE43" s="378"/>
      <c r="QCF43" s="372"/>
      <c r="QCG43" s="380"/>
      <c r="QCI43" s="381"/>
      <c r="QCJ43" s="382"/>
      <c r="QCN43" s="378"/>
      <c r="QCO43" s="378"/>
      <c r="QCP43" s="379"/>
      <c r="QCQ43" s="378"/>
      <c r="QCR43" s="378"/>
      <c r="QCS43" s="372"/>
      <c r="QCT43" s="380"/>
      <c r="QCV43" s="381"/>
      <c r="QCW43" s="382"/>
      <c r="QDA43" s="378"/>
      <c r="QDB43" s="378"/>
      <c r="QDC43" s="379"/>
      <c r="QDD43" s="378"/>
      <c r="QDE43" s="378"/>
      <c r="QDF43" s="372"/>
      <c r="QDG43" s="380"/>
      <c r="QDI43" s="381"/>
      <c r="QDJ43" s="382"/>
      <c r="QDN43" s="378"/>
      <c r="QDO43" s="378"/>
      <c r="QDP43" s="379"/>
      <c r="QDQ43" s="378"/>
      <c r="QDR43" s="378"/>
      <c r="QDS43" s="372"/>
      <c r="QDT43" s="380"/>
      <c r="QDV43" s="381"/>
      <c r="QDW43" s="382"/>
      <c r="QEA43" s="378"/>
      <c r="QEB43" s="378"/>
      <c r="QEC43" s="379"/>
      <c r="QED43" s="378"/>
      <c r="QEE43" s="378"/>
      <c r="QEF43" s="372"/>
      <c r="QEG43" s="380"/>
      <c r="QEI43" s="381"/>
      <c r="QEJ43" s="382"/>
      <c r="QEN43" s="378"/>
      <c r="QEO43" s="378"/>
      <c r="QEP43" s="379"/>
      <c r="QEQ43" s="378"/>
      <c r="QER43" s="378"/>
      <c r="QES43" s="372"/>
      <c r="QET43" s="380"/>
      <c r="QEV43" s="381"/>
      <c r="QEW43" s="382"/>
      <c r="QFA43" s="378"/>
      <c r="QFB43" s="378"/>
      <c r="QFC43" s="379"/>
      <c r="QFD43" s="378"/>
      <c r="QFE43" s="378"/>
      <c r="QFF43" s="372"/>
      <c r="QFG43" s="380"/>
      <c r="QFI43" s="381"/>
      <c r="QFJ43" s="382"/>
      <c r="QFN43" s="378"/>
      <c r="QFO43" s="378"/>
      <c r="QFP43" s="379"/>
      <c r="QFQ43" s="378"/>
      <c r="QFR43" s="378"/>
      <c r="QFS43" s="372"/>
      <c r="QFT43" s="380"/>
      <c r="QFV43" s="381"/>
      <c r="QFW43" s="382"/>
      <c r="QGA43" s="378"/>
      <c r="QGB43" s="378"/>
      <c r="QGC43" s="379"/>
      <c r="QGD43" s="378"/>
      <c r="QGE43" s="378"/>
      <c r="QGF43" s="372"/>
      <c r="QGG43" s="380"/>
      <c r="QGI43" s="381"/>
      <c r="QGJ43" s="382"/>
      <c r="QGN43" s="378"/>
      <c r="QGO43" s="378"/>
      <c r="QGP43" s="379"/>
      <c r="QGQ43" s="378"/>
      <c r="QGR43" s="378"/>
      <c r="QGS43" s="372"/>
      <c r="QGT43" s="380"/>
      <c r="QGV43" s="381"/>
      <c r="QGW43" s="382"/>
      <c r="QHA43" s="378"/>
      <c r="QHB43" s="378"/>
      <c r="QHC43" s="379"/>
      <c r="QHD43" s="378"/>
      <c r="QHE43" s="378"/>
      <c r="QHF43" s="372"/>
      <c r="QHG43" s="380"/>
      <c r="QHI43" s="381"/>
      <c r="QHJ43" s="382"/>
      <c r="QHN43" s="378"/>
      <c r="QHO43" s="378"/>
      <c r="QHP43" s="379"/>
      <c r="QHQ43" s="378"/>
      <c r="QHR43" s="378"/>
      <c r="QHS43" s="372"/>
      <c r="QHT43" s="380"/>
      <c r="QHV43" s="381"/>
      <c r="QHW43" s="382"/>
      <c r="QIA43" s="378"/>
      <c r="QIB43" s="378"/>
      <c r="QIC43" s="379"/>
      <c r="QID43" s="378"/>
      <c r="QIE43" s="378"/>
      <c r="QIF43" s="372"/>
      <c r="QIG43" s="380"/>
      <c r="QII43" s="381"/>
      <c r="QIJ43" s="382"/>
      <c r="QIN43" s="378"/>
      <c r="QIO43" s="378"/>
      <c r="QIP43" s="379"/>
      <c r="QIQ43" s="378"/>
      <c r="QIR43" s="378"/>
      <c r="QIS43" s="372"/>
      <c r="QIT43" s="380"/>
      <c r="QIV43" s="381"/>
      <c r="QIW43" s="382"/>
      <c r="QJA43" s="378"/>
      <c r="QJB43" s="378"/>
      <c r="QJC43" s="379"/>
      <c r="QJD43" s="378"/>
      <c r="QJE43" s="378"/>
      <c r="QJF43" s="372"/>
      <c r="QJG43" s="380"/>
      <c r="QJI43" s="381"/>
      <c r="QJJ43" s="382"/>
      <c r="QJN43" s="378"/>
      <c r="QJO43" s="378"/>
      <c r="QJP43" s="379"/>
      <c r="QJQ43" s="378"/>
      <c r="QJR43" s="378"/>
      <c r="QJS43" s="372"/>
      <c r="QJT43" s="380"/>
      <c r="QJV43" s="381"/>
      <c r="QJW43" s="382"/>
      <c r="QKA43" s="378"/>
      <c r="QKB43" s="378"/>
      <c r="QKC43" s="379"/>
      <c r="QKD43" s="378"/>
      <c r="QKE43" s="378"/>
      <c r="QKF43" s="372"/>
      <c r="QKG43" s="380"/>
      <c r="QKI43" s="381"/>
      <c r="QKJ43" s="382"/>
      <c r="QKN43" s="378"/>
      <c r="QKO43" s="378"/>
      <c r="QKP43" s="379"/>
      <c r="QKQ43" s="378"/>
      <c r="QKR43" s="378"/>
      <c r="QKS43" s="372"/>
      <c r="QKT43" s="380"/>
      <c r="QKV43" s="381"/>
      <c r="QKW43" s="382"/>
      <c r="QLA43" s="378"/>
      <c r="QLB43" s="378"/>
      <c r="QLC43" s="379"/>
      <c r="QLD43" s="378"/>
      <c r="QLE43" s="378"/>
      <c r="QLF43" s="372"/>
      <c r="QLG43" s="380"/>
      <c r="QLI43" s="381"/>
      <c r="QLJ43" s="382"/>
      <c r="QLN43" s="378"/>
      <c r="QLO43" s="378"/>
      <c r="QLP43" s="379"/>
      <c r="QLQ43" s="378"/>
      <c r="QLR43" s="378"/>
      <c r="QLS43" s="372"/>
      <c r="QLT43" s="380"/>
      <c r="QLV43" s="381"/>
      <c r="QLW43" s="382"/>
      <c r="QMA43" s="378"/>
      <c r="QMB43" s="378"/>
      <c r="QMC43" s="379"/>
      <c r="QMD43" s="378"/>
      <c r="QME43" s="378"/>
      <c r="QMF43" s="372"/>
      <c r="QMG43" s="380"/>
      <c r="QMI43" s="381"/>
      <c r="QMJ43" s="382"/>
      <c r="QMN43" s="378"/>
      <c r="QMO43" s="378"/>
      <c r="QMP43" s="379"/>
      <c r="QMQ43" s="378"/>
      <c r="QMR43" s="378"/>
      <c r="QMS43" s="372"/>
      <c r="QMT43" s="380"/>
      <c r="QMV43" s="381"/>
      <c r="QMW43" s="382"/>
      <c r="QNA43" s="378"/>
      <c r="QNB43" s="378"/>
      <c r="QNC43" s="379"/>
      <c r="QND43" s="378"/>
      <c r="QNE43" s="378"/>
      <c r="QNF43" s="372"/>
      <c r="QNG43" s="380"/>
      <c r="QNI43" s="381"/>
      <c r="QNJ43" s="382"/>
      <c r="QNN43" s="378"/>
      <c r="QNO43" s="378"/>
      <c r="QNP43" s="379"/>
      <c r="QNQ43" s="378"/>
      <c r="QNR43" s="378"/>
      <c r="QNS43" s="372"/>
      <c r="QNT43" s="380"/>
      <c r="QNV43" s="381"/>
      <c r="QNW43" s="382"/>
      <c r="QOA43" s="378"/>
      <c r="QOB43" s="378"/>
      <c r="QOC43" s="379"/>
      <c r="QOD43" s="378"/>
      <c r="QOE43" s="378"/>
      <c r="QOF43" s="372"/>
      <c r="QOG43" s="380"/>
      <c r="QOI43" s="381"/>
      <c r="QOJ43" s="382"/>
      <c r="QON43" s="378"/>
      <c r="QOO43" s="378"/>
      <c r="QOP43" s="379"/>
      <c r="QOQ43" s="378"/>
      <c r="QOR43" s="378"/>
      <c r="QOS43" s="372"/>
      <c r="QOT43" s="380"/>
      <c r="QOV43" s="381"/>
      <c r="QOW43" s="382"/>
      <c r="QPA43" s="378"/>
      <c r="QPB43" s="378"/>
      <c r="QPC43" s="379"/>
      <c r="QPD43" s="378"/>
      <c r="QPE43" s="378"/>
      <c r="QPF43" s="372"/>
      <c r="QPG43" s="380"/>
      <c r="QPI43" s="381"/>
      <c r="QPJ43" s="382"/>
      <c r="QPN43" s="378"/>
      <c r="QPO43" s="378"/>
      <c r="QPP43" s="379"/>
      <c r="QPQ43" s="378"/>
      <c r="QPR43" s="378"/>
      <c r="QPS43" s="372"/>
      <c r="QPT43" s="380"/>
      <c r="QPV43" s="381"/>
      <c r="QPW43" s="382"/>
      <c r="QQA43" s="378"/>
      <c r="QQB43" s="378"/>
      <c r="QQC43" s="379"/>
      <c r="QQD43" s="378"/>
      <c r="QQE43" s="378"/>
      <c r="QQF43" s="372"/>
      <c r="QQG43" s="380"/>
      <c r="QQI43" s="381"/>
      <c r="QQJ43" s="382"/>
      <c r="QQN43" s="378"/>
      <c r="QQO43" s="378"/>
      <c r="QQP43" s="379"/>
      <c r="QQQ43" s="378"/>
      <c r="QQR43" s="378"/>
      <c r="QQS43" s="372"/>
      <c r="QQT43" s="380"/>
      <c r="QQV43" s="381"/>
      <c r="QQW43" s="382"/>
      <c r="QRA43" s="378"/>
      <c r="QRB43" s="378"/>
      <c r="QRC43" s="379"/>
      <c r="QRD43" s="378"/>
      <c r="QRE43" s="378"/>
      <c r="QRF43" s="372"/>
      <c r="QRG43" s="380"/>
      <c r="QRI43" s="381"/>
      <c r="QRJ43" s="382"/>
      <c r="QRN43" s="378"/>
      <c r="QRO43" s="378"/>
      <c r="QRP43" s="379"/>
      <c r="QRQ43" s="378"/>
      <c r="QRR43" s="378"/>
      <c r="QRS43" s="372"/>
      <c r="QRT43" s="380"/>
      <c r="QRV43" s="381"/>
      <c r="QRW43" s="382"/>
      <c r="QSA43" s="378"/>
      <c r="QSB43" s="378"/>
      <c r="QSC43" s="379"/>
      <c r="QSD43" s="378"/>
      <c r="QSE43" s="378"/>
      <c r="QSF43" s="372"/>
      <c r="QSG43" s="380"/>
      <c r="QSI43" s="381"/>
      <c r="QSJ43" s="382"/>
      <c r="QSN43" s="378"/>
      <c r="QSO43" s="378"/>
      <c r="QSP43" s="379"/>
      <c r="QSQ43" s="378"/>
      <c r="QSR43" s="378"/>
      <c r="QSS43" s="372"/>
      <c r="QST43" s="380"/>
      <c r="QSV43" s="381"/>
      <c r="QSW43" s="382"/>
      <c r="QTA43" s="378"/>
      <c r="QTB43" s="378"/>
      <c r="QTC43" s="379"/>
      <c r="QTD43" s="378"/>
      <c r="QTE43" s="378"/>
      <c r="QTF43" s="372"/>
      <c r="QTG43" s="380"/>
      <c r="QTI43" s="381"/>
      <c r="QTJ43" s="382"/>
      <c r="QTN43" s="378"/>
      <c r="QTO43" s="378"/>
      <c r="QTP43" s="379"/>
      <c r="QTQ43" s="378"/>
      <c r="QTR43" s="378"/>
      <c r="QTS43" s="372"/>
      <c r="QTT43" s="380"/>
      <c r="QTV43" s="381"/>
      <c r="QTW43" s="382"/>
      <c r="QUA43" s="378"/>
      <c r="QUB43" s="378"/>
      <c r="QUC43" s="379"/>
      <c r="QUD43" s="378"/>
      <c r="QUE43" s="378"/>
      <c r="QUF43" s="372"/>
      <c r="QUG43" s="380"/>
      <c r="QUI43" s="381"/>
      <c r="QUJ43" s="382"/>
      <c r="QUN43" s="378"/>
      <c r="QUO43" s="378"/>
      <c r="QUP43" s="379"/>
      <c r="QUQ43" s="378"/>
      <c r="QUR43" s="378"/>
      <c r="QUS43" s="372"/>
      <c r="QUT43" s="380"/>
      <c r="QUV43" s="381"/>
      <c r="QUW43" s="382"/>
      <c r="QVA43" s="378"/>
      <c r="QVB43" s="378"/>
      <c r="QVC43" s="379"/>
      <c r="QVD43" s="378"/>
      <c r="QVE43" s="378"/>
      <c r="QVF43" s="372"/>
      <c r="QVG43" s="380"/>
      <c r="QVI43" s="381"/>
      <c r="QVJ43" s="382"/>
      <c r="QVN43" s="378"/>
      <c r="QVO43" s="378"/>
      <c r="QVP43" s="379"/>
      <c r="QVQ43" s="378"/>
      <c r="QVR43" s="378"/>
      <c r="QVS43" s="372"/>
      <c r="QVT43" s="380"/>
      <c r="QVV43" s="381"/>
      <c r="QVW43" s="382"/>
      <c r="QWA43" s="378"/>
      <c r="QWB43" s="378"/>
      <c r="QWC43" s="379"/>
      <c r="QWD43" s="378"/>
      <c r="QWE43" s="378"/>
      <c r="QWF43" s="372"/>
      <c r="QWG43" s="380"/>
      <c r="QWI43" s="381"/>
      <c r="QWJ43" s="382"/>
      <c r="QWN43" s="378"/>
      <c r="QWO43" s="378"/>
      <c r="QWP43" s="379"/>
      <c r="QWQ43" s="378"/>
      <c r="QWR43" s="378"/>
      <c r="QWS43" s="372"/>
      <c r="QWT43" s="380"/>
      <c r="QWV43" s="381"/>
      <c r="QWW43" s="382"/>
      <c r="QXA43" s="378"/>
      <c r="QXB43" s="378"/>
      <c r="QXC43" s="379"/>
      <c r="QXD43" s="378"/>
      <c r="QXE43" s="378"/>
      <c r="QXF43" s="372"/>
      <c r="QXG43" s="380"/>
      <c r="QXI43" s="381"/>
      <c r="QXJ43" s="382"/>
      <c r="QXN43" s="378"/>
      <c r="QXO43" s="378"/>
      <c r="QXP43" s="379"/>
      <c r="QXQ43" s="378"/>
      <c r="QXR43" s="378"/>
      <c r="QXS43" s="372"/>
      <c r="QXT43" s="380"/>
      <c r="QXV43" s="381"/>
      <c r="QXW43" s="382"/>
      <c r="QYA43" s="378"/>
      <c r="QYB43" s="378"/>
      <c r="QYC43" s="379"/>
      <c r="QYD43" s="378"/>
      <c r="QYE43" s="378"/>
      <c r="QYF43" s="372"/>
      <c r="QYG43" s="380"/>
      <c r="QYI43" s="381"/>
      <c r="QYJ43" s="382"/>
      <c r="QYN43" s="378"/>
      <c r="QYO43" s="378"/>
      <c r="QYP43" s="379"/>
      <c r="QYQ43" s="378"/>
      <c r="QYR43" s="378"/>
      <c r="QYS43" s="372"/>
      <c r="QYT43" s="380"/>
      <c r="QYV43" s="381"/>
      <c r="QYW43" s="382"/>
      <c r="QZA43" s="378"/>
      <c r="QZB43" s="378"/>
      <c r="QZC43" s="379"/>
      <c r="QZD43" s="378"/>
      <c r="QZE43" s="378"/>
      <c r="QZF43" s="372"/>
      <c r="QZG43" s="380"/>
      <c r="QZI43" s="381"/>
      <c r="QZJ43" s="382"/>
      <c r="QZN43" s="378"/>
      <c r="QZO43" s="378"/>
      <c r="QZP43" s="379"/>
      <c r="QZQ43" s="378"/>
      <c r="QZR43" s="378"/>
      <c r="QZS43" s="372"/>
      <c r="QZT43" s="380"/>
      <c r="QZV43" s="381"/>
      <c r="QZW43" s="382"/>
      <c r="RAA43" s="378"/>
      <c r="RAB43" s="378"/>
      <c r="RAC43" s="379"/>
      <c r="RAD43" s="378"/>
      <c r="RAE43" s="378"/>
      <c r="RAF43" s="372"/>
      <c r="RAG43" s="380"/>
      <c r="RAI43" s="381"/>
      <c r="RAJ43" s="382"/>
      <c r="RAN43" s="378"/>
      <c r="RAO43" s="378"/>
      <c r="RAP43" s="379"/>
      <c r="RAQ43" s="378"/>
      <c r="RAR43" s="378"/>
      <c r="RAS43" s="372"/>
      <c r="RAT43" s="380"/>
      <c r="RAV43" s="381"/>
      <c r="RAW43" s="382"/>
      <c r="RBA43" s="378"/>
      <c r="RBB43" s="378"/>
      <c r="RBC43" s="379"/>
      <c r="RBD43" s="378"/>
      <c r="RBE43" s="378"/>
      <c r="RBF43" s="372"/>
      <c r="RBG43" s="380"/>
      <c r="RBI43" s="381"/>
      <c r="RBJ43" s="382"/>
      <c r="RBN43" s="378"/>
      <c r="RBO43" s="378"/>
      <c r="RBP43" s="379"/>
      <c r="RBQ43" s="378"/>
      <c r="RBR43" s="378"/>
      <c r="RBS43" s="372"/>
      <c r="RBT43" s="380"/>
      <c r="RBV43" s="381"/>
      <c r="RBW43" s="382"/>
      <c r="RCA43" s="378"/>
      <c r="RCB43" s="378"/>
      <c r="RCC43" s="379"/>
      <c r="RCD43" s="378"/>
      <c r="RCE43" s="378"/>
      <c r="RCF43" s="372"/>
      <c r="RCG43" s="380"/>
      <c r="RCI43" s="381"/>
      <c r="RCJ43" s="382"/>
      <c r="RCN43" s="378"/>
      <c r="RCO43" s="378"/>
      <c r="RCP43" s="379"/>
      <c r="RCQ43" s="378"/>
      <c r="RCR43" s="378"/>
      <c r="RCS43" s="372"/>
      <c r="RCT43" s="380"/>
      <c r="RCV43" s="381"/>
      <c r="RCW43" s="382"/>
      <c r="RDA43" s="378"/>
      <c r="RDB43" s="378"/>
      <c r="RDC43" s="379"/>
      <c r="RDD43" s="378"/>
      <c r="RDE43" s="378"/>
      <c r="RDF43" s="372"/>
      <c r="RDG43" s="380"/>
      <c r="RDI43" s="381"/>
      <c r="RDJ43" s="382"/>
      <c r="RDN43" s="378"/>
      <c r="RDO43" s="378"/>
      <c r="RDP43" s="379"/>
      <c r="RDQ43" s="378"/>
      <c r="RDR43" s="378"/>
      <c r="RDS43" s="372"/>
      <c r="RDT43" s="380"/>
      <c r="RDV43" s="381"/>
      <c r="RDW43" s="382"/>
      <c r="REA43" s="378"/>
      <c r="REB43" s="378"/>
      <c r="REC43" s="379"/>
      <c r="RED43" s="378"/>
      <c r="REE43" s="378"/>
      <c r="REF43" s="372"/>
      <c r="REG43" s="380"/>
      <c r="REI43" s="381"/>
      <c r="REJ43" s="382"/>
      <c r="REN43" s="378"/>
      <c r="REO43" s="378"/>
      <c r="REP43" s="379"/>
      <c r="REQ43" s="378"/>
      <c r="RER43" s="378"/>
      <c r="RES43" s="372"/>
      <c r="RET43" s="380"/>
      <c r="REV43" s="381"/>
      <c r="REW43" s="382"/>
      <c r="RFA43" s="378"/>
      <c r="RFB43" s="378"/>
      <c r="RFC43" s="379"/>
      <c r="RFD43" s="378"/>
      <c r="RFE43" s="378"/>
      <c r="RFF43" s="372"/>
      <c r="RFG43" s="380"/>
      <c r="RFI43" s="381"/>
      <c r="RFJ43" s="382"/>
      <c r="RFN43" s="378"/>
      <c r="RFO43" s="378"/>
      <c r="RFP43" s="379"/>
      <c r="RFQ43" s="378"/>
      <c r="RFR43" s="378"/>
      <c r="RFS43" s="372"/>
      <c r="RFT43" s="380"/>
      <c r="RFV43" s="381"/>
      <c r="RFW43" s="382"/>
      <c r="RGA43" s="378"/>
      <c r="RGB43" s="378"/>
      <c r="RGC43" s="379"/>
      <c r="RGD43" s="378"/>
      <c r="RGE43" s="378"/>
      <c r="RGF43" s="372"/>
      <c r="RGG43" s="380"/>
      <c r="RGI43" s="381"/>
      <c r="RGJ43" s="382"/>
      <c r="RGN43" s="378"/>
      <c r="RGO43" s="378"/>
      <c r="RGP43" s="379"/>
      <c r="RGQ43" s="378"/>
      <c r="RGR43" s="378"/>
      <c r="RGS43" s="372"/>
      <c r="RGT43" s="380"/>
      <c r="RGV43" s="381"/>
      <c r="RGW43" s="382"/>
      <c r="RHA43" s="378"/>
      <c r="RHB43" s="378"/>
      <c r="RHC43" s="379"/>
      <c r="RHD43" s="378"/>
      <c r="RHE43" s="378"/>
      <c r="RHF43" s="372"/>
      <c r="RHG43" s="380"/>
      <c r="RHI43" s="381"/>
      <c r="RHJ43" s="382"/>
      <c r="RHN43" s="378"/>
      <c r="RHO43" s="378"/>
      <c r="RHP43" s="379"/>
      <c r="RHQ43" s="378"/>
      <c r="RHR43" s="378"/>
      <c r="RHS43" s="372"/>
      <c r="RHT43" s="380"/>
      <c r="RHV43" s="381"/>
      <c r="RHW43" s="382"/>
      <c r="RIA43" s="378"/>
      <c r="RIB43" s="378"/>
      <c r="RIC43" s="379"/>
      <c r="RID43" s="378"/>
      <c r="RIE43" s="378"/>
      <c r="RIF43" s="372"/>
      <c r="RIG43" s="380"/>
      <c r="RII43" s="381"/>
      <c r="RIJ43" s="382"/>
      <c r="RIN43" s="378"/>
      <c r="RIO43" s="378"/>
      <c r="RIP43" s="379"/>
      <c r="RIQ43" s="378"/>
      <c r="RIR43" s="378"/>
      <c r="RIS43" s="372"/>
      <c r="RIT43" s="380"/>
      <c r="RIV43" s="381"/>
      <c r="RIW43" s="382"/>
      <c r="RJA43" s="378"/>
      <c r="RJB43" s="378"/>
      <c r="RJC43" s="379"/>
      <c r="RJD43" s="378"/>
      <c r="RJE43" s="378"/>
      <c r="RJF43" s="372"/>
      <c r="RJG43" s="380"/>
      <c r="RJI43" s="381"/>
      <c r="RJJ43" s="382"/>
      <c r="RJN43" s="378"/>
      <c r="RJO43" s="378"/>
      <c r="RJP43" s="379"/>
      <c r="RJQ43" s="378"/>
      <c r="RJR43" s="378"/>
      <c r="RJS43" s="372"/>
      <c r="RJT43" s="380"/>
      <c r="RJV43" s="381"/>
      <c r="RJW43" s="382"/>
      <c r="RKA43" s="378"/>
      <c r="RKB43" s="378"/>
      <c r="RKC43" s="379"/>
      <c r="RKD43" s="378"/>
      <c r="RKE43" s="378"/>
      <c r="RKF43" s="372"/>
      <c r="RKG43" s="380"/>
      <c r="RKI43" s="381"/>
      <c r="RKJ43" s="382"/>
      <c r="RKN43" s="378"/>
      <c r="RKO43" s="378"/>
      <c r="RKP43" s="379"/>
      <c r="RKQ43" s="378"/>
      <c r="RKR43" s="378"/>
      <c r="RKS43" s="372"/>
      <c r="RKT43" s="380"/>
      <c r="RKV43" s="381"/>
      <c r="RKW43" s="382"/>
      <c r="RLA43" s="378"/>
      <c r="RLB43" s="378"/>
      <c r="RLC43" s="379"/>
      <c r="RLD43" s="378"/>
      <c r="RLE43" s="378"/>
      <c r="RLF43" s="372"/>
      <c r="RLG43" s="380"/>
      <c r="RLI43" s="381"/>
      <c r="RLJ43" s="382"/>
      <c r="RLN43" s="378"/>
      <c r="RLO43" s="378"/>
      <c r="RLP43" s="379"/>
      <c r="RLQ43" s="378"/>
      <c r="RLR43" s="378"/>
      <c r="RLS43" s="372"/>
      <c r="RLT43" s="380"/>
      <c r="RLV43" s="381"/>
      <c r="RLW43" s="382"/>
      <c r="RMA43" s="378"/>
      <c r="RMB43" s="378"/>
      <c r="RMC43" s="379"/>
      <c r="RMD43" s="378"/>
      <c r="RME43" s="378"/>
      <c r="RMF43" s="372"/>
      <c r="RMG43" s="380"/>
      <c r="RMI43" s="381"/>
      <c r="RMJ43" s="382"/>
      <c r="RMN43" s="378"/>
      <c r="RMO43" s="378"/>
      <c r="RMP43" s="379"/>
      <c r="RMQ43" s="378"/>
      <c r="RMR43" s="378"/>
      <c r="RMS43" s="372"/>
      <c r="RMT43" s="380"/>
      <c r="RMV43" s="381"/>
      <c r="RMW43" s="382"/>
      <c r="RNA43" s="378"/>
      <c r="RNB43" s="378"/>
      <c r="RNC43" s="379"/>
      <c r="RND43" s="378"/>
      <c r="RNE43" s="378"/>
      <c r="RNF43" s="372"/>
      <c r="RNG43" s="380"/>
      <c r="RNI43" s="381"/>
      <c r="RNJ43" s="382"/>
      <c r="RNN43" s="378"/>
      <c r="RNO43" s="378"/>
      <c r="RNP43" s="379"/>
      <c r="RNQ43" s="378"/>
      <c r="RNR43" s="378"/>
      <c r="RNS43" s="372"/>
      <c r="RNT43" s="380"/>
      <c r="RNV43" s="381"/>
      <c r="RNW43" s="382"/>
      <c r="ROA43" s="378"/>
      <c r="ROB43" s="378"/>
      <c r="ROC43" s="379"/>
      <c r="ROD43" s="378"/>
      <c r="ROE43" s="378"/>
      <c r="ROF43" s="372"/>
      <c r="ROG43" s="380"/>
      <c r="ROI43" s="381"/>
      <c r="ROJ43" s="382"/>
      <c r="RON43" s="378"/>
      <c r="ROO43" s="378"/>
      <c r="ROP43" s="379"/>
      <c r="ROQ43" s="378"/>
      <c r="ROR43" s="378"/>
      <c r="ROS43" s="372"/>
      <c r="ROT43" s="380"/>
      <c r="ROV43" s="381"/>
      <c r="ROW43" s="382"/>
      <c r="RPA43" s="378"/>
      <c r="RPB43" s="378"/>
      <c r="RPC43" s="379"/>
      <c r="RPD43" s="378"/>
      <c r="RPE43" s="378"/>
      <c r="RPF43" s="372"/>
      <c r="RPG43" s="380"/>
      <c r="RPI43" s="381"/>
      <c r="RPJ43" s="382"/>
      <c r="RPN43" s="378"/>
      <c r="RPO43" s="378"/>
      <c r="RPP43" s="379"/>
      <c r="RPQ43" s="378"/>
      <c r="RPR43" s="378"/>
      <c r="RPS43" s="372"/>
      <c r="RPT43" s="380"/>
      <c r="RPV43" s="381"/>
      <c r="RPW43" s="382"/>
      <c r="RQA43" s="378"/>
      <c r="RQB43" s="378"/>
      <c r="RQC43" s="379"/>
      <c r="RQD43" s="378"/>
      <c r="RQE43" s="378"/>
      <c r="RQF43" s="372"/>
      <c r="RQG43" s="380"/>
      <c r="RQI43" s="381"/>
      <c r="RQJ43" s="382"/>
      <c r="RQN43" s="378"/>
      <c r="RQO43" s="378"/>
      <c r="RQP43" s="379"/>
      <c r="RQQ43" s="378"/>
      <c r="RQR43" s="378"/>
      <c r="RQS43" s="372"/>
      <c r="RQT43" s="380"/>
      <c r="RQV43" s="381"/>
      <c r="RQW43" s="382"/>
      <c r="RRA43" s="378"/>
      <c r="RRB43" s="378"/>
      <c r="RRC43" s="379"/>
      <c r="RRD43" s="378"/>
      <c r="RRE43" s="378"/>
      <c r="RRF43" s="372"/>
      <c r="RRG43" s="380"/>
      <c r="RRI43" s="381"/>
      <c r="RRJ43" s="382"/>
      <c r="RRN43" s="378"/>
      <c r="RRO43" s="378"/>
      <c r="RRP43" s="379"/>
      <c r="RRQ43" s="378"/>
      <c r="RRR43" s="378"/>
      <c r="RRS43" s="372"/>
      <c r="RRT43" s="380"/>
      <c r="RRV43" s="381"/>
      <c r="RRW43" s="382"/>
      <c r="RSA43" s="378"/>
      <c r="RSB43" s="378"/>
      <c r="RSC43" s="379"/>
      <c r="RSD43" s="378"/>
      <c r="RSE43" s="378"/>
      <c r="RSF43" s="372"/>
      <c r="RSG43" s="380"/>
      <c r="RSI43" s="381"/>
      <c r="RSJ43" s="382"/>
      <c r="RSN43" s="378"/>
      <c r="RSO43" s="378"/>
      <c r="RSP43" s="379"/>
      <c r="RSQ43" s="378"/>
      <c r="RSR43" s="378"/>
      <c r="RSS43" s="372"/>
      <c r="RST43" s="380"/>
      <c r="RSV43" s="381"/>
      <c r="RSW43" s="382"/>
      <c r="RTA43" s="378"/>
      <c r="RTB43" s="378"/>
      <c r="RTC43" s="379"/>
      <c r="RTD43" s="378"/>
      <c r="RTE43" s="378"/>
      <c r="RTF43" s="372"/>
      <c r="RTG43" s="380"/>
      <c r="RTI43" s="381"/>
      <c r="RTJ43" s="382"/>
      <c r="RTN43" s="378"/>
      <c r="RTO43" s="378"/>
      <c r="RTP43" s="379"/>
      <c r="RTQ43" s="378"/>
      <c r="RTR43" s="378"/>
      <c r="RTS43" s="372"/>
      <c r="RTT43" s="380"/>
      <c r="RTV43" s="381"/>
      <c r="RTW43" s="382"/>
      <c r="RUA43" s="378"/>
      <c r="RUB43" s="378"/>
      <c r="RUC43" s="379"/>
      <c r="RUD43" s="378"/>
      <c r="RUE43" s="378"/>
      <c r="RUF43" s="372"/>
      <c r="RUG43" s="380"/>
      <c r="RUI43" s="381"/>
      <c r="RUJ43" s="382"/>
      <c r="RUN43" s="378"/>
      <c r="RUO43" s="378"/>
      <c r="RUP43" s="379"/>
      <c r="RUQ43" s="378"/>
      <c r="RUR43" s="378"/>
      <c r="RUS43" s="372"/>
      <c r="RUT43" s="380"/>
      <c r="RUV43" s="381"/>
      <c r="RUW43" s="382"/>
      <c r="RVA43" s="378"/>
      <c r="RVB43" s="378"/>
      <c r="RVC43" s="379"/>
      <c r="RVD43" s="378"/>
      <c r="RVE43" s="378"/>
      <c r="RVF43" s="372"/>
      <c r="RVG43" s="380"/>
      <c r="RVI43" s="381"/>
      <c r="RVJ43" s="382"/>
      <c r="RVN43" s="378"/>
      <c r="RVO43" s="378"/>
      <c r="RVP43" s="379"/>
      <c r="RVQ43" s="378"/>
      <c r="RVR43" s="378"/>
      <c r="RVS43" s="372"/>
      <c r="RVT43" s="380"/>
      <c r="RVV43" s="381"/>
      <c r="RVW43" s="382"/>
      <c r="RWA43" s="378"/>
      <c r="RWB43" s="378"/>
      <c r="RWC43" s="379"/>
      <c r="RWD43" s="378"/>
      <c r="RWE43" s="378"/>
      <c r="RWF43" s="372"/>
      <c r="RWG43" s="380"/>
      <c r="RWI43" s="381"/>
      <c r="RWJ43" s="382"/>
      <c r="RWN43" s="378"/>
      <c r="RWO43" s="378"/>
      <c r="RWP43" s="379"/>
      <c r="RWQ43" s="378"/>
      <c r="RWR43" s="378"/>
      <c r="RWS43" s="372"/>
      <c r="RWT43" s="380"/>
      <c r="RWV43" s="381"/>
      <c r="RWW43" s="382"/>
      <c r="RXA43" s="378"/>
      <c r="RXB43" s="378"/>
      <c r="RXC43" s="379"/>
      <c r="RXD43" s="378"/>
      <c r="RXE43" s="378"/>
      <c r="RXF43" s="372"/>
      <c r="RXG43" s="380"/>
      <c r="RXI43" s="381"/>
      <c r="RXJ43" s="382"/>
      <c r="RXN43" s="378"/>
      <c r="RXO43" s="378"/>
      <c r="RXP43" s="379"/>
      <c r="RXQ43" s="378"/>
      <c r="RXR43" s="378"/>
      <c r="RXS43" s="372"/>
      <c r="RXT43" s="380"/>
      <c r="RXV43" s="381"/>
      <c r="RXW43" s="382"/>
      <c r="RYA43" s="378"/>
      <c r="RYB43" s="378"/>
      <c r="RYC43" s="379"/>
      <c r="RYD43" s="378"/>
      <c r="RYE43" s="378"/>
      <c r="RYF43" s="372"/>
      <c r="RYG43" s="380"/>
      <c r="RYI43" s="381"/>
      <c r="RYJ43" s="382"/>
      <c r="RYN43" s="378"/>
      <c r="RYO43" s="378"/>
      <c r="RYP43" s="379"/>
      <c r="RYQ43" s="378"/>
      <c r="RYR43" s="378"/>
      <c r="RYS43" s="372"/>
      <c r="RYT43" s="380"/>
      <c r="RYV43" s="381"/>
      <c r="RYW43" s="382"/>
      <c r="RZA43" s="378"/>
      <c r="RZB43" s="378"/>
      <c r="RZC43" s="379"/>
      <c r="RZD43" s="378"/>
      <c r="RZE43" s="378"/>
      <c r="RZF43" s="372"/>
      <c r="RZG43" s="380"/>
      <c r="RZI43" s="381"/>
      <c r="RZJ43" s="382"/>
      <c r="RZN43" s="378"/>
      <c r="RZO43" s="378"/>
      <c r="RZP43" s="379"/>
      <c r="RZQ43" s="378"/>
      <c r="RZR43" s="378"/>
      <c r="RZS43" s="372"/>
      <c r="RZT43" s="380"/>
      <c r="RZV43" s="381"/>
      <c r="RZW43" s="382"/>
      <c r="SAA43" s="378"/>
      <c r="SAB43" s="378"/>
      <c r="SAC43" s="379"/>
      <c r="SAD43" s="378"/>
      <c r="SAE43" s="378"/>
      <c r="SAF43" s="372"/>
      <c r="SAG43" s="380"/>
      <c r="SAI43" s="381"/>
      <c r="SAJ43" s="382"/>
      <c r="SAN43" s="378"/>
      <c r="SAO43" s="378"/>
      <c r="SAP43" s="379"/>
      <c r="SAQ43" s="378"/>
      <c r="SAR43" s="378"/>
      <c r="SAS43" s="372"/>
      <c r="SAT43" s="380"/>
      <c r="SAV43" s="381"/>
      <c r="SAW43" s="382"/>
      <c r="SBA43" s="378"/>
      <c r="SBB43" s="378"/>
      <c r="SBC43" s="379"/>
      <c r="SBD43" s="378"/>
      <c r="SBE43" s="378"/>
      <c r="SBF43" s="372"/>
      <c r="SBG43" s="380"/>
      <c r="SBI43" s="381"/>
      <c r="SBJ43" s="382"/>
      <c r="SBN43" s="378"/>
      <c r="SBO43" s="378"/>
      <c r="SBP43" s="379"/>
      <c r="SBQ43" s="378"/>
      <c r="SBR43" s="378"/>
      <c r="SBS43" s="372"/>
      <c r="SBT43" s="380"/>
      <c r="SBV43" s="381"/>
      <c r="SBW43" s="382"/>
      <c r="SCA43" s="378"/>
      <c r="SCB43" s="378"/>
      <c r="SCC43" s="379"/>
      <c r="SCD43" s="378"/>
      <c r="SCE43" s="378"/>
      <c r="SCF43" s="372"/>
      <c r="SCG43" s="380"/>
      <c r="SCI43" s="381"/>
      <c r="SCJ43" s="382"/>
      <c r="SCN43" s="378"/>
      <c r="SCO43" s="378"/>
      <c r="SCP43" s="379"/>
      <c r="SCQ43" s="378"/>
      <c r="SCR43" s="378"/>
      <c r="SCS43" s="372"/>
      <c r="SCT43" s="380"/>
      <c r="SCV43" s="381"/>
      <c r="SCW43" s="382"/>
      <c r="SDA43" s="378"/>
      <c r="SDB43" s="378"/>
      <c r="SDC43" s="379"/>
      <c r="SDD43" s="378"/>
      <c r="SDE43" s="378"/>
      <c r="SDF43" s="372"/>
      <c r="SDG43" s="380"/>
      <c r="SDI43" s="381"/>
      <c r="SDJ43" s="382"/>
      <c r="SDN43" s="378"/>
      <c r="SDO43" s="378"/>
      <c r="SDP43" s="379"/>
      <c r="SDQ43" s="378"/>
      <c r="SDR43" s="378"/>
      <c r="SDS43" s="372"/>
      <c r="SDT43" s="380"/>
      <c r="SDV43" s="381"/>
      <c r="SDW43" s="382"/>
      <c r="SEA43" s="378"/>
      <c r="SEB43" s="378"/>
      <c r="SEC43" s="379"/>
      <c r="SED43" s="378"/>
      <c r="SEE43" s="378"/>
      <c r="SEF43" s="372"/>
      <c r="SEG43" s="380"/>
      <c r="SEI43" s="381"/>
      <c r="SEJ43" s="382"/>
      <c r="SEN43" s="378"/>
      <c r="SEO43" s="378"/>
      <c r="SEP43" s="379"/>
      <c r="SEQ43" s="378"/>
      <c r="SER43" s="378"/>
      <c r="SES43" s="372"/>
      <c r="SET43" s="380"/>
      <c r="SEV43" s="381"/>
      <c r="SEW43" s="382"/>
      <c r="SFA43" s="378"/>
      <c r="SFB43" s="378"/>
      <c r="SFC43" s="379"/>
      <c r="SFD43" s="378"/>
      <c r="SFE43" s="378"/>
      <c r="SFF43" s="372"/>
      <c r="SFG43" s="380"/>
      <c r="SFI43" s="381"/>
      <c r="SFJ43" s="382"/>
      <c r="SFN43" s="378"/>
      <c r="SFO43" s="378"/>
      <c r="SFP43" s="379"/>
      <c r="SFQ43" s="378"/>
      <c r="SFR43" s="378"/>
      <c r="SFS43" s="372"/>
      <c r="SFT43" s="380"/>
      <c r="SFV43" s="381"/>
      <c r="SFW43" s="382"/>
      <c r="SGA43" s="378"/>
      <c r="SGB43" s="378"/>
      <c r="SGC43" s="379"/>
      <c r="SGD43" s="378"/>
      <c r="SGE43" s="378"/>
      <c r="SGF43" s="372"/>
      <c r="SGG43" s="380"/>
      <c r="SGI43" s="381"/>
      <c r="SGJ43" s="382"/>
      <c r="SGN43" s="378"/>
      <c r="SGO43" s="378"/>
      <c r="SGP43" s="379"/>
      <c r="SGQ43" s="378"/>
      <c r="SGR43" s="378"/>
      <c r="SGS43" s="372"/>
      <c r="SGT43" s="380"/>
      <c r="SGV43" s="381"/>
      <c r="SGW43" s="382"/>
      <c r="SHA43" s="378"/>
      <c r="SHB43" s="378"/>
      <c r="SHC43" s="379"/>
      <c r="SHD43" s="378"/>
      <c r="SHE43" s="378"/>
      <c r="SHF43" s="372"/>
      <c r="SHG43" s="380"/>
      <c r="SHI43" s="381"/>
      <c r="SHJ43" s="382"/>
      <c r="SHN43" s="378"/>
      <c r="SHO43" s="378"/>
      <c r="SHP43" s="379"/>
      <c r="SHQ43" s="378"/>
      <c r="SHR43" s="378"/>
      <c r="SHS43" s="372"/>
      <c r="SHT43" s="380"/>
      <c r="SHV43" s="381"/>
      <c r="SHW43" s="382"/>
      <c r="SIA43" s="378"/>
      <c r="SIB43" s="378"/>
      <c r="SIC43" s="379"/>
      <c r="SID43" s="378"/>
      <c r="SIE43" s="378"/>
      <c r="SIF43" s="372"/>
      <c r="SIG43" s="380"/>
      <c r="SII43" s="381"/>
      <c r="SIJ43" s="382"/>
      <c r="SIN43" s="378"/>
      <c r="SIO43" s="378"/>
      <c r="SIP43" s="379"/>
      <c r="SIQ43" s="378"/>
      <c r="SIR43" s="378"/>
      <c r="SIS43" s="372"/>
      <c r="SIT43" s="380"/>
      <c r="SIV43" s="381"/>
      <c r="SIW43" s="382"/>
      <c r="SJA43" s="378"/>
      <c r="SJB43" s="378"/>
      <c r="SJC43" s="379"/>
      <c r="SJD43" s="378"/>
      <c r="SJE43" s="378"/>
      <c r="SJF43" s="372"/>
      <c r="SJG43" s="380"/>
      <c r="SJI43" s="381"/>
      <c r="SJJ43" s="382"/>
      <c r="SJN43" s="378"/>
      <c r="SJO43" s="378"/>
      <c r="SJP43" s="379"/>
      <c r="SJQ43" s="378"/>
      <c r="SJR43" s="378"/>
      <c r="SJS43" s="372"/>
      <c r="SJT43" s="380"/>
      <c r="SJV43" s="381"/>
      <c r="SJW43" s="382"/>
      <c r="SKA43" s="378"/>
      <c r="SKB43" s="378"/>
      <c r="SKC43" s="379"/>
      <c r="SKD43" s="378"/>
      <c r="SKE43" s="378"/>
      <c r="SKF43" s="372"/>
      <c r="SKG43" s="380"/>
      <c r="SKI43" s="381"/>
      <c r="SKJ43" s="382"/>
      <c r="SKN43" s="378"/>
      <c r="SKO43" s="378"/>
      <c r="SKP43" s="379"/>
      <c r="SKQ43" s="378"/>
      <c r="SKR43" s="378"/>
      <c r="SKS43" s="372"/>
      <c r="SKT43" s="380"/>
      <c r="SKV43" s="381"/>
      <c r="SKW43" s="382"/>
      <c r="SLA43" s="378"/>
      <c r="SLB43" s="378"/>
      <c r="SLC43" s="379"/>
      <c r="SLD43" s="378"/>
      <c r="SLE43" s="378"/>
      <c r="SLF43" s="372"/>
      <c r="SLG43" s="380"/>
      <c r="SLI43" s="381"/>
      <c r="SLJ43" s="382"/>
      <c r="SLN43" s="378"/>
      <c r="SLO43" s="378"/>
      <c r="SLP43" s="379"/>
      <c r="SLQ43" s="378"/>
      <c r="SLR43" s="378"/>
      <c r="SLS43" s="372"/>
      <c r="SLT43" s="380"/>
      <c r="SLV43" s="381"/>
      <c r="SLW43" s="382"/>
      <c r="SMA43" s="378"/>
      <c r="SMB43" s="378"/>
      <c r="SMC43" s="379"/>
      <c r="SMD43" s="378"/>
      <c r="SME43" s="378"/>
      <c r="SMF43" s="372"/>
      <c r="SMG43" s="380"/>
      <c r="SMI43" s="381"/>
      <c r="SMJ43" s="382"/>
      <c r="SMN43" s="378"/>
      <c r="SMO43" s="378"/>
      <c r="SMP43" s="379"/>
      <c r="SMQ43" s="378"/>
      <c r="SMR43" s="378"/>
      <c r="SMS43" s="372"/>
      <c r="SMT43" s="380"/>
      <c r="SMV43" s="381"/>
      <c r="SMW43" s="382"/>
      <c r="SNA43" s="378"/>
      <c r="SNB43" s="378"/>
      <c r="SNC43" s="379"/>
      <c r="SND43" s="378"/>
      <c r="SNE43" s="378"/>
      <c r="SNF43" s="372"/>
      <c r="SNG43" s="380"/>
      <c r="SNI43" s="381"/>
      <c r="SNJ43" s="382"/>
      <c r="SNN43" s="378"/>
      <c r="SNO43" s="378"/>
      <c r="SNP43" s="379"/>
      <c r="SNQ43" s="378"/>
      <c r="SNR43" s="378"/>
      <c r="SNS43" s="372"/>
      <c r="SNT43" s="380"/>
      <c r="SNV43" s="381"/>
      <c r="SNW43" s="382"/>
      <c r="SOA43" s="378"/>
      <c r="SOB43" s="378"/>
      <c r="SOC43" s="379"/>
      <c r="SOD43" s="378"/>
      <c r="SOE43" s="378"/>
      <c r="SOF43" s="372"/>
      <c r="SOG43" s="380"/>
      <c r="SOI43" s="381"/>
      <c r="SOJ43" s="382"/>
      <c r="SON43" s="378"/>
      <c r="SOO43" s="378"/>
      <c r="SOP43" s="379"/>
      <c r="SOQ43" s="378"/>
      <c r="SOR43" s="378"/>
      <c r="SOS43" s="372"/>
      <c r="SOT43" s="380"/>
      <c r="SOV43" s="381"/>
      <c r="SOW43" s="382"/>
      <c r="SPA43" s="378"/>
      <c r="SPB43" s="378"/>
      <c r="SPC43" s="379"/>
      <c r="SPD43" s="378"/>
      <c r="SPE43" s="378"/>
      <c r="SPF43" s="372"/>
      <c r="SPG43" s="380"/>
      <c r="SPI43" s="381"/>
      <c r="SPJ43" s="382"/>
      <c r="SPN43" s="378"/>
      <c r="SPO43" s="378"/>
      <c r="SPP43" s="379"/>
      <c r="SPQ43" s="378"/>
      <c r="SPR43" s="378"/>
      <c r="SPS43" s="372"/>
      <c r="SPT43" s="380"/>
      <c r="SPV43" s="381"/>
      <c r="SPW43" s="382"/>
      <c r="SQA43" s="378"/>
      <c r="SQB43" s="378"/>
      <c r="SQC43" s="379"/>
      <c r="SQD43" s="378"/>
      <c r="SQE43" s="378"/>
      <c r="SQF43" s="372"/>
      <c r="SQG43" s="380"/>
      <c r="SQI43" s="381"/>
      <c r="SQJ43" s="382"/>
      <c r="SQN43" s="378"/>
      <c r="SQO43" s="378"/>
      <c r="SQP43" s="379"/>
      <c r="SQQ43" s="378"/>
      <c r="SQR43" s="378"/>
      <c r="SQS43" s="372"/>
      <c r="SQT43" s="380"/>
      <c r="SQV43" s="381"/>
      <c r="SQW43" s="382"/>
      <c r="SRA43" s="378"/>
      <c r="SRB43" s="378"/>
      <c r="SRC43" s="379"/>
      <c r="SRD43" s="378"/>
      <c r="SRE43" s="378"/>
      <c r="SRF43" s="372"/>
      <c r="SRG43" s="380"/>
      <c r="SRI43" s="381"/>
      <c r="SRJ43" s="382"/>
      <c r="SRN43" s="378"/>
      <c r="SRO43" s="378"/>
      <c r="SRP43" s="379"/>
      <c r="SRQ43" s="378"/>
      <c r="SRR43" s="378"/>
      <c r="SRS43" s="372"/>
      <c r="SRT43" s="380"/>
      <c r="SRV43" s="381"/>
      <c r="SRW43" s="382"/>
      <c r="SSA43" s="378"/>
      <c r="SSB43" s="378"/>
      <c r="SSC43" s="379"/>
      <c r="SSD43" s="378"/>
      <c r="SSE43" s="378"/>
      <c r="SSF43" s="372"/>
      <c r="SSG43" s="380"/>
      <c r="SSI43" s="381"/>
      <c r="SSJ43" s="382"/>
      <c r="SSN43" s="378"/>
      <c r="SSO43" s="378"/>
      <c r="SSP43" s="379"/>
      <c r="SSQ43" s="378"/>
      <c r="SSR43" s="378"/>
      <c r="SSS43" s="372"/>
      <c r="SST43" s="380"/>
      <c r="SSV43" s="381"/>
      <c r="SSW43" s="382"/>
      <c r="STA43" s="378"/>
      <c r="STB43" s="378"/>
      <c r="STC43" s="379"/>
      <c r="STD43" s="378"/>
      <c r="STE43" s="378"/>
      <c r="STF43" s="372"/>
      <c r="STG43" s="380"/>
      <c r="STI43" s="381"/>
      <c r="STJ43" s="382"/>
      <c r="STN43" s="378"/>
      <c r="STO43" s="378"/>
      <c r="STP43" s="379"/>
      <c r="STQ43" s="378"/>
      <c r="STR43" s="378"/>
      <c r="STS43" s="372"/>
      <c r="STT43" s="380"/>
      <c r="STV43" s="381"/>
      <c r="STW43" s="382"/>
      <c r="SUA43" s="378"/>
      <c r="SUB43" s="378"/>
      <c r="SUC43" s="379"/>
      <c r="SUD43" s="378"/>
      <c r="SUE43" s="378"/>
      <c r="SUF43" s="372"/>
      <c r="SUG43" s="380"/>
      <c r="SUI43" s="381"/>
      <c r="SUJ43" s="382"/>
      <c r="SUN43" s="378"/>
      <c r="SUO43" s="378"/>
      <c r="SUP43" s="379"/>
      <c r="SUQ43" s="378"/>
      <c r="SUR43" s="378"/>
      <c r="SUS43" s="372"/>
      <c r="SUT43" s="380"/>
      <c r="SUV43" s="381"/>
      <c r="SUW43" s="382"/>
      <c r="SVA43" s="378"/>
      <c r="SVB43" s="378"/>
      <c r="SVC43" s="379"/>
      <c r="SVD43" s="378"/>
      <c r="SVE43" s="378"/>
      <c r="SVF43" s="372"/>
      <c r="SVG43" s="380"/>
      <c r="SVI43" s="381"/>
      <c r="SVJ43" s="382"/>
      <c r="SVN43" s="378"/>
      <c r="SVO43" s="378"/>
      <c r="SVP43" s="379"/>
      <c r="SVQ43" s="378"/>
      <c r="SVR43" s="378"/>
      <c r="SVS43" s="372"/>
      <c r="SVT43" s="380"/>
      <c r="SVV43" s="381"/>
      <c r="SVW43" s="382"/>
      <c r="SWA43" s="378"/>
      <c r="SWB43" s="378"/>
      <c r="SWC43" s="379"/>
      <c r="SWD43" s="378"/>
      <c r="SWE43" s="378"/>
      <c r="SWF43" s="372"/>
      <c r="SWG43" s="380"/>
      <c r="SWI43" s="381"/>
      <c r="SWJ43" s="382"/>
      <c r="SWN43" s="378"/>
      <c r="SWO43" s="378"/>
      <c r="SWP43" s="379"/>
      <c r="SWQ43" s="378"/>
      <c r="SWR43" s="378"/>
      <c r="SWS43" s="372"/>
      <c r="SWT43" s="380"/>
      <c r="SWV43" s="381"/>
      <c r="SWW43" s="382"/>
      <c r="SXA43" s="378"/>
      <c r="SXB43" s="378"/>
      <c r="SXC43" s="379"/>
      <c r="SXD43" s="378"/>
      <c r="SXE43" s="378"/>
      <c r="SXF43" s="372"/>
      <c r="SXG43" s="380"/>
      <c r="SXI43" s="381"/>
      <c r="SXJ43" s="382"/>
      <c r="SXN43" s="378"/>
      <c r="SXO43" s="378"/>
      <c r="SXP43" s="379"/>
      <c r="SXQ43" s="378"/>
      <c r="SXR43" s="378"/>
      <c r="SXS43" s="372"/>
      <c r="SXT43" s="380"/>
      <c r="SXV43" s="381"/>
      <c r="SXW43" s="382"/>
      <c r="SYA43" s="378"/>
      <c r="SYB43" s="378"/>
      <c r="SYC43" s="379"/>
      <c r="SYD43" s="378"/>
      <c r="SYE43" s="378"/>
      <c r="SYF43" s="372"/>
      <c r="SYG43" s="380"/>
      <c r="SYI43" s="381"/>
      <c r="SYJ43" s="382"/>
      <c r="SYN43" s="378"/>
      <c r="SYO43" s="378"/>
      <c r="SYP43" s="379"/>
      <c r="SYQ43" s="378"/>
      <c r="SYR43" s="378"/>
      <c r="SYS43" s="372"/>
      <c r="SYT43" s="380"/>
      <c r="SYV43" s="381"/>
      <c r="SYW43" s="382"/>
      <c r="SZA43" s="378"/>
      <c r="SZB43" s="378"/>
      <c r="SZC43" s="379"/>
      <c r="SZD43" s="378"/>
      <c r="SZE43" s="378"/>
      <c r="SZF43" s="372"/>
      <c r="SZG43" s="380"/>
      <c r="SZI43" s="381"/>
      <c r="SZJ43" s="382"/>
      <c r="SZN43" s="378"/>
      <c r="SZO43" s="378"/>
      <c r="SZP43" s="379"/>
      <c r="SZQ43" s="378"/>
      <c r="SZR43" s="378"/>
      <c r="SZS43" s="372"/>
      <c r="SZT43" s="380"/>
      <c r="SZV43" s="381"/>
      <c r="SZW43" s="382"/>
      <c r="TAA43" s="378"/>
      <c r="TAB43" s="378"/>
      <c r="TAC43" s="379"/>
      <c r="TAD43" s="378"/>
      <c r="TAE43" s="378"/>
      <c r="TAF43" s="372"/>
      <c r="TAG43" s="380"/>
      <c r="TAI43" s="381"/>
      <c r="TAJ43" s="382"/>
      <c r="TAN43" s="378"/>
      <c r="TAO43" s="378"/>
      <c r="TAP43" s="379"/>
      <c r="TAQ43" s="378"/>
      <c r="TAR43" s="378"/>
      <c r="TAS43" s="372"/>
      <c r="TAT43" s="380"/>
      <c r="TAV43" s="381"/>
      <c r="TAW43" s="382"/>
      <c r="TBA43" s="378"/>
      <c r="TBB43" s="378"/>
      <c r="TBC43" s="379"/>
      <c r="TBD43" s="378"/>
      <c r="TBE43" s="378"/>
      <c r="TBF43" s="372"/>
      <c r="TBG43" s="380"/>
      <c r="TBI43" s="381"/>
      <c r="TBJ43" s="382"/>
      <c r="TBN43" s="378"/>
      <c r="TBO43" s="378"/>
      <c r="TBP43" s="379"/>
      <c r="TBQ43" s="378"/>
      <c r="TBR43" s="378"/>
      <c r="TBS43" s="372"/>
      <c r="TBT43" s="380"/>
      <c r="TBV43" s="381"/>
      <c r="TBW43" s="382"/>
      <c r="TCA43" s="378"/>
      <c r="TCB43" s="378"/>
      <c r="TCC43" s="379"/>
      <c r="TCD43" s="378"/>
      <c r="TCE43" s="378"/>
      <c r="TCF43" s="372"/>
      <c r="TCG43" s="380"/>
      <c r="TCI43" s="381"/>
      <c r="TCJ43" s="382"/>
      <c r="TCN43" s="378"/>
      <c r="TCO43" s="378"/>
      <c r="TCP43" s="379"/>
      <c r="TCQ43" s="378"/>
      <c r="TCR43" s="378"/>
      <c r="TCS43" s="372"/>
      <c r="TCT43" s="380"/>
      <c r="TCV43" s="381"/>
      <c r="TCW43" s="382"/>
      <c r="TDA43" s="378"/>
      <c r="TDB43" s="378"/>
      <c r="TDC43" s="379"/>
      <c r="TDD43" s="378"/>
      <c r="TDE43" s="378"/>
      <c r="TDF43" s="372"/>
      <c r="TDG43" s="380"/>
      <c r="TDI43" s="381"/>
      <c r="TDJ43" s="382"/>
      <c r="TDN43" s="378"/>
      <c r="TDO43" s="378"/>
      <c r="TDP43" s="379"/>
      <c r="TDQ43" s="378"/>
      <c r="TDR43" s="378"/>
      <c r="TDS43" s="372"/>
      <c r="TDT43" s="380"/>
      <c r="TDV43" s="381"/>
      <c r="TDW43" s="382"/>
      <c r="TEA43" s="378"/>
      <c r="TEB43" s="378"/>
      <c r="TEC43" s="379"/>
      <c r="TED43" s="378"/>
      <c r="TEE43" s="378"/>
      <c r="TEF43" s="372"/>
      <c r="TEG43" s="380"/>
      <c r="TEI43" s="381"/>
      <c r="TEJ43" s="382"/>
      <c r="TEN43" s="378"/>
      <c r="TEO43" s="378"/>
      <c r="TEP43" s="379"/>
      <c r="TEQ43" s="378"/>
      <c r="TER43" s="378"/>
      <c r="TES43" s="372"/>
      <c r="TET43" s="380"/>
      <c r="TEV43" s="381"/>
      <c r="TEW43" s="382"/>
      <c r="TFA43" s="378"/>
      <c r="TFB43" s="378"/>
      <c r="TFC43" s="379"/>
      <c r="TFD43" s="378"/>
      <c r="TFE43" s="378"/>
      <c r="TFF43" s="372"/>
      <c r="TFG43" s="380"/>
      <c r="TFI43" s="381"/>
      <c r="TFJ43" s="382"/>
      <c r="TFN43" s="378"/>
      <c r="TFO43" s="378"/>
      <c r="TFP43" s="379"/>
      <c r="TFQ43" s="378"/>
      <c r="TFR43" s="378"/>
      <c r="TFS43" s="372"/>
      <c r="TFT43" s="380"/>
      <c r="TFV43" s="381"/>
      <c r="TFW43" s="382"/>
      <c r="TGA43" s="378"/>
      <c r="TGB43" s="378"/>
      <c r="TGC43" s="379"/>
      <c r="TGD43" s="378"/>
      <c r="TGE43" s="378"/>
      <c r="TGF43" s="372"/>
      <c r="TGG43" s="380"/>
      <c r="TGI43" s="381"/>
      <c r="TGJ43" s="382"/>
      <c r="TGN43" s="378"/>
      <c r="TGO43" s="378"/>
      <c r="TGP43" s="379"/>
      <c r="TGQ43" s="378"/>
      <c r="TGR43" s="378"/>
      <c r="TGS43" s="372"/>
      <c r="TGT43" s="380"/>
      <c r="TGV43" s="381"/>
      <c r="TGW43" s="382"/>
      <c r="THA43" s="378"/>
      <c r="THB43" s="378"/>
      <c r="THC43" s="379"/>
      <c r="THD43" s="378"/>
      <c r="THE43" s="378"/>
      <c r="THF43" s="372"/>
      <c r="THG43" s="380"/>
      <c r="THI43" s="381"/>
      <c r="THJ43" s="382"/>
      <c r="THN43" s="378"/>
      <c r="THO43" s="378"/>
      <c r="THP43" s="379"/>
      <c r="THQ43" s="378"/>
      <c r="THR43" s="378"/>
      <c r="THS43" s="372"/>
      <c r="THT43" s="380"/>
      <c r="THV43" s="381"/>
      <c r="THW43" s="382"/>
      <c r="TIA43" s="378"/>
      <c r="TIB43" s="378"/>
      <c r="TIC43" s="379"/>
      <c r="TID43" s="378"/>
      <c r="TIE43" s="378"/>
      <c r="TIF43" s="372"/>
      <c r="TIG43" s="380"/>
      <c r="TII43" s="381"/>
      <c r="TIJ43" s="382"/>
      <c r="TIN43" s="378"/>
      <c r="TIO43" s="378"/>
      <c r="TIP43" s="379"/>
      <c r="TIQ43" s="378"/>
      <c r="TIR43" s="378"/>
      <c r="TIS43" s="372"/>
      <c r="TIT43" s="380"/>
      <c r="TIV43" s="381"/>
      <c r="TIW43" s="382"/>
      <c r="TJA43" s="378"/>
      <c r="TJB43" s="378"/>
      <c r="TJC43" s="379"/>
      <c r="TJD43" s="378"/>
      <c r="TJE43" s="378"/>
      <c r="TJF43" s="372"/>
      <c r="TJG43" s="380"/>
      <c r="TJI43" s="381"/>
      <c r="TJJ43" s="382"/>
      <c r="TJN43" s="378"/>
      <c r="TJO43" s="378"/>
      <c r="TJP43" s="379"/>
      <c r="TJQ43" s="378"/>
      <c r="TJR43" s="378"/>
      <c r="TJS43" s="372"/>
      <c r="TJT43" s="380"/>
      <c r="TJV43" s="381"/>
      <c r="TJW43" s="382"/>
      <c r="TKA43" s="378"/>
      <c r="TKB43" s="378"/>
      <c r="TKC43" s="379"/>
      <c r="TKD43" s="378"/>
      <c r="TKE43" s="378"/>
      <c r="TKF43" s="372"/>
      <c r="TKG43" s="380"/>
      <c r="TKI43" s="381"/>
      <c r="TKJ43" s="382"/>
      <c r="TKN43" s="378"/>
      <c r="TKO43" s="378"/>
      <c r="TKP43" s="379"/>
      <c r="TKQ43" s="378"/>
      <c r="TKR43" s="378"/>
      <c r="TKS43" s="372"/>
      <c r="TKT43" s="380"/>
      <c r="TKV43" s="381"/>
      <c r="TKW43" s="382"/>
      <c r="TLA43" s="378"/>
      <c r="TLB43" s="378"/>
      <c r="TLC43" s="379"/>
      <c r="TLD43" s="378"/>
      <c r="TLE43" s="378"/>
      <c r="TLF43" s="372"/>
      <c r="TLG43" s="380"/>
      <c r="TLI43" s="381"/>
      <c r="TLJ43" s="382"/>
      <c r="TLN43" s="378"/>
      <c r="TLO43" s="378"/>
      <c r="TLP43" s="379"/>
      <c r="TLQ43" s="378"/>
      <c r="TLR43" s="378"/>
      <c r="TLS43" s="372"/>
      <c r="TLT43" s="380"/>
      <c r="TLV43" s="381"/>
      <c r="TLW43" s="382"/>
      <c r="TMA43" s="378"/>
      <c r="TMB43" s="378"/>
      <c r="TMC43" s="379"/>
      <c r="TMD43" s="378"/>
      <c r="TME43" s="378"/>
      <c r="TMF43" s="372"/>
      <c r="TMG43" s="380"/>
      <c r="TMI43" s="381"/>
      <c r="TMJ43" s="382"/>
      <c r="TMN43" s="378"/>
      <c r="TMO43" s="378"/>
      <c r="TMP43" s="379"/>
      <c r="TMQ43" s="378"/>
      <c r="TMR43" s="378"/>
      <c r="TMS43" s="372"/>
      <c r="TMT43" s="380"/>
      <c r="TMV43" s="381"/>
      <c r="TMW43" s="382"/>
      <c r="TNA43" s="378"/>
      <c r="TNB43" s="378"/>
      <c r="TNC43" s="379"/>
      <c r="TND43" s="378"/>
      <c r="TNE43" s="378"/>
      <c r="TNF43" s="372"/>
      <c r="TNG43" s="380"/>
      <c r="TNI43" s="381"/>
      <c r="TNJ43" s="382"/>
      <c r="TNN43" s="378"/>
      <c r="TNO43" s="378"/>
      <c r="TNP43" s="379"/>
      <c r="TNQ43" s="378"/>
      <c r="TNR43" s="378"/>
      <c r="TNS43" s="372"/>
      <c r="TNT43" s="380"/>
      <c r="TNV43" s="381"/>
      <c r="TNW43" s="382"/>
      <c r="TOA43" s="378"/>
      <c r="TOB43" s="378"/>
      <c r="TOC43" s="379"/>
      <c r="TOD43" s="378"/>
      <c r="TOE43" s="378"/>
      <c r="TOF43" s="372"/>
      <c r="TOG43" s="380"/>
      <c r="TOI43" s="381"/>
      <c r="TOJ43" s="382"/>
      <c r="TON43" s="378"/>
      <c r="TOO43" s="378"/>
      <c r="TOP43" s="379"/>
      <c r="TOQ43" s="378"/>
      <c r="TOR43" s="378"/>
      <c r="TOS43" s="372"/>
      <c r="TOT43" s="380"/>
      <c r="TOV43" s="381"/>
      <c r="TOW43" s="382"/>
      <c r="TPA43" s="378"/>
      <c r="TPB43" s="378"/>
      <c r="TPC43" s="379"/>
      <c r="TPD43" s="378"/>
      <c r="TPE43" s="378"/>
      <c r="TPF43" s="372"/>
      <c r="TPG43" s="380"/>
      <c r="TPI43" s="381"/>
      <c r="TPJ43" s="382"/>
      <c r="TPN43" s="378"/>
      <c r="TPO43" s="378"/>
      <c r="TPP43" s="379"/>
      <c r="TPQ43" s="378"/>
      <c r="TPR43" s="378"/>
      <c r="TPS43" s="372"/>
      <c r="TPT43" s="380"/>
      <c r="TPV43" s="381"/>
      <c r="TPW43" s="382"/>
      <c r="TQA43" s="378"/>
      <c r="TQB43" s="378"/>
      <c r="TQC43" s="379"/>
      <c r="TQD43" s="378"/>
      <c r="TQE43" s="378"/>
      <c r="TQF43" s="372"/>
      <c r="TQG43" s="380"/>
      <c r="TQI43" s="381"/>
      <c r="TQJ43" s="382"/>
      <c r="TQN43" s="378"/>
      <c r="TQO43" s="378"/>
      <c r="TQP43" s="379"/>
      <c r="TQQ43" s="378"/>
      <c r="TQR43" s="378"/>
      <c r="TQS43" s="372"/>
      <c r="TQT43" s="380"/>
      <c r="TQV43" s="381"/>
      <c r="TQW43" s="382"/>
      <c r="TRA43" s="378"/>
      <c r="TRB43" s="378"/>
      <c r="TRC43" s="379"/>
      <c r="TRD43" s="378"/>
      <c r="TRE43" s="378"/>
      <c r="TRF43" s="372"/>
      <c r="TRG43" s="380"/>
      <c r="TRI43" s="381"/>
      <c r="TRJ43" s="382"/>
      <c r="TRN43" s="378"/>
      <c r="TRO43" s="378"/>
      <c r="TRP43" s="379"/>
      <c r="TRQ43" s="378"/>
      <c r="TRR43" s="378"/>
      <c r="TRS43" s="372"/>
      <c r="TRT43" s="380"/>
      <c r="TRV43" s="381"/>
      <c r="TRW43" s="382"/>
      <c r="TSA43" s="378"/>
      <c r="TSB43" s="378"/>
      <c r="TSC43" s="379"/>
      <c r="TSD43" s="378"/>
      <c r="TSE43" s="378"/>
      <c r="TSF43" s="372"/>
      <c r="TSG43" s="380"/>
      <c r="TSI43" s="381"/>
      <c r="TSJ43" s="382"/>
      <c r="TSN43" s="378"/>
      <c r="TSO43" s="378"/>
      <c r="TSP43" s="379"/>
      <c r="TSQ43" s="378"/>
      <c r="TSR43" s="378"/>
      <c r="TSS43" s="372"/>
      <c r="TST43" s="380"/>
      <c r="TSV43" s="381"/>
      <c r="TSW43" s="382"/>
      <c r="TTA43" s="378"/>
      <c r="TTB43" s="378"/>
      <c r="TTC43" s="379"/>
      <c r="TTD43" s="378"/>
      <c r="TTE43" s="378"/>
      <c r="TTF43" s="372"/>
      <c r="TTG43" s="380"/>
      <c r="TTI43" s="381"/>
      <c r="TTJ43" s="382"/>
      <c r="TTN43" s="378"/>
      <c r="TTO43" s="378"/>
      <c r="TTP43" s="379"/>
      <c r="TTQ43" s="378"/>
      <c r="TTR43" s="378"/>
      <c r="TTS43" s="372"/>
      <c r="TTT43" s="380"/>
      <c r="TTV43" s="381"/>
      <c r="TTW43" s="382"/>
      <c r="TUA43" s="378"/>
      <c r="TUB43" s="378"/>
      <c r="TUC43" s="379"/>
      <c r="TUD43" s="378"/>
      <c r="TUE43" s="378"/>
      <c r="TUF43" s="372"/>
      <c r="TUG43" s="380"/>
      <c r="TUI43" s="381"/>
      <c r="TUJ43" s="382"/>
      <c r="TUN43" s="378"/>
      <c r="TUO43" s="378"/>
      <c r="TUP43" s="379"/>
      <c r="TUQ43" s="378"/>
      <c r="TUR43" s="378"/>
      <c r="TUS43" s="372"/>
      <c r="TUT43" s="380"/>
      <c r="TUV43" s="381"/>
      <c r="TUW43" s="382"/>
      <c r="TVA43" s="378"/>
      <c r="TVB43" s="378"/>
      <c r="TVC43" s="379"/>
      <c r="TVD43" s="378"/>
      <c r="TVE43" s="378"/>
      <c r="TVF43" s="372"/>
      <c r="TVG43" s="380"/>
      <c r="TVI43" s="381"/>
      <c r="TVJ43" s="382"/>
      <c r="TVN43" s="378"/>
      <c r="TVO43" s="378"/>
      <c r="TVP43" s="379"/>
      <c r="TVQ43" s="378"/>
      <c r="TVR43" s="378"/>
      <c r="TVS43" s="372"/>
      <c r="TVT43" s="380"/>
      <c r="TVV43" s="381"/>
      <c r="TVW43" s="382"/>
      <c r="TWA43" s="378"/>
      <c r="TWB43" s="378"/>
      <c r="TWC43" s="379"/>
      <c r="TWD43" s="378"/>
      <c r="TWE43" s="378"/>
      <c r="TWF43" s="372"/>
      <c r="TWG43" s="380"/>
      <c r="TWI43" s="381"/>
      <c r="TWJ43" s="382"/>
      <c r="TWN43" s="378"/>
      <c r="TWO43" s="378"/>
      <c r="TWP43" s="379"/>
      <c r="TWQ43" s="378"/>
      <c r="TWR43" s="378"/>
      <c r="TWS43" s="372"/>
      <c r="TWT43" s="380"/>
      <c r="TWV43" s="381"/>
      <c r="TWW43" s="382"/>
      <c r="TXA43" s="378"/>
      <c r="TXB43" s="378"/>
      <c r="TXC43" s="379"/>
      <c r="TXD43" s="378"/>
      <c r="TXE43" s="378"/>
      <c r="TXF43" s="372"/>
      <c r="TXG43" s="380"/>
      <c r="TXI43" s="381"/>
      <c r="TXJ43" s="382"/>
      <c r="TXN43" s="378"/>
      <c r="TXO43" s="378"/>
      <c r="TXP43" s="379"/>
      <c r="TXQ43" s="378"/>
      <c r="TXR43" s="378"/>
      <c r="TXS43" s="372"/>
      <c r="TXT43" s="380"/>
      <c r="TXV43" s="381"/>
      <c r="TXW43" s="382"/>
      <c r="TYA43" s="378"/>
      <c r="TYB43" s="378"/>
      <c r="TYC43" s="379"/>
      <c r="TYD43" s="378"/>
      <c r="TYE43" s="378"/>
      <c r="TYF43" s="372"/>
      <c r="TYG43" s="380"/>
      <c r="TYI43" s="381"/>
      <c r="TYJ43" s="382"/>
      <c r="TYN43" s="378"/>
      <c r="TYO43" s="378"/>
      <c r="TYP43" s="379"/>
      <c r="TYQ43" s="378"/>
      <c r="TYR43" s="378"/>
      <c r="TYS43" s="372"/>
      <c r="TYT43" s="380"/>
      <c r="TYV43" s="381"/>
      <c r="TYW43" s="382"/>
      <c r="TZA43" s="378"/>
      <c r="TZB43" s="378"/>
      <c r="TZC43" s="379"/>
      <c r="TZD43" s="378"/>
      <c r="TZE43" s="378"/>
      <c r="TZF43" s="372"/>
      <c r="TZG43" s="380"/>
      <c r="TZI43" s="381"/>
      <c r="TZJ43" s="382"/>
      <c r="TZN43" s="378"/>
      <c r="TZO43" s="378"/>
      <c r="TZP43" s="379"/>
      <c r="TZQ43" s="378"/>
      <c r="TZR43" s="378"/>
      <c r="TZS43" s="372"/>
      <c r="TZT43" s="380"/>
      <c r="TZV43" s="381"/>
      <c r="TZW43" s="382"/>
      <c r="UAA43" s="378"/>
      <c r="UAB43" s="378"/>
      <c r="UAC43" s="379"/>
      <c r="UAD43" s="378"/>
      <c r="UAE43" s="378"/>
      <c r="UAF43" s="372"/>
      <c r="UAG43" s="380"/>
      <c r="UAI43" s="381"/>
      <c r="UAJ43" s="382"/>
      <c r="UAN43" s="378"/>
      <c r="UAO43" s="378"/>
      <c r="UAP43" s="379"/>
      <c r="UAQ43" s="378"/>
      <c r="UAR43" s="378"/>
      <c r="UAS43" s="372"/>
      <c r="UAT43" s="380"/>
      <c r="UAV43" s="381"/>
      <c r="UAW43" s="382"/>
      <c r="UBA43" s="378"/>
      <c r="UBB43" s="378"/>
      <c r="UBC43" s="379"/>
      <c r="UBD43" s="378"/>
      <c r="UBE43" s="378"/>
      <c r="UBF43" s="372"/>
      <c r="UBG43" s="380"/>
      <c r="UBI43" s="381"/>
      <c r="UBJ43" s="382"/>
      <c r="UBN43" s="378"/>
      <c r="UBO43" s="378"/>
      <c r="UBP43" s="379"/>
      <c r="UBQ43" s="378"/>
      <c r="UBR43" s="378"/>
      <c r="UBS43" s="372"/>
      <c r="UBT43" s="380"/>
      <c r="UBV43" s="381"/>
      <c r="UBW43" s="382"/>
      <c r="UCA43" s="378"/>
      <c r="UCB43" s="378"/>
      <c r="UCC43" s="379"/>
      <c r="UCD43" s="378"/>
      <c r="UCE43" s="378"/>
      <c r="UCF43" s="372"/>
      <c r="UCG43" s="380"/>
      <c r="UCI43" s="381"/>
      <c r="UCJ43" s="382"/>
      <c r="UCN43" s="378"/>
      <c r="UCO43" s="378"/>
      <c r="UCP43" s="379"/>
      <c r="UCQ43" s="378"/>
      <c r="UCR43" s="378"/>
      <c r="UCS43" s="372"/>
      <c r="UCT43" s="380"/>
      <c r="UCV43" s="381"/>
      <c r="UCW43" s="382"/>
      <c r="UDA43" s="378"/>
      <c r="UDB43" s="378"/>
      <c r="UDC43" s="379"/>
      <c r="UDD43" s="378"/>
      <c r="UDE43" s="378"/>
      <c r="UDF43" s="372"/>
      <c r="UDG43" s="380"/>
      <c r="UDI43" s="381"/>
      <c r="UDJ43" s="382"/>
      <c r="UDN43" s="378"/>
      <c r="UDO43" s="378"/>
      <c r="UDP43" s="379"/>
      <c r="UDQ43" s="378"/>
      <c r="UDR43" s="378"/>
      <c r="UDS43" s="372"/>
      <c r="UDT43" s="380"/>
      <c r="UDV43" s="381"/>
      <c r="UDW43" s="382"/>
      <c r="UEA43" s="378"/>
      <c r="UEB43" s="378"/>
      <c r="UEC43" s="379"/>
      <c r="UED43" s="378"/>
      <c r="UEE43" s="378"/>
      <c r="UEF43" s="372"/>
      <c r="UEG43" s="380"/>
      <c r="UEI43" s="381"/>
      <c r="UEJ43" s="382"/>
      <c r="UEN43" s="378"/>
      <c r="UEO43" s="378"/>
      <c r="UEP43" s="379"/>
      <c r="UEQ43" s="378"/>
      <c r="UER43" s="378"/>
      <c r="UES43" s="372"/>
      <c r="UET43" s="380"/>
      <c r="UEV43" s="381"/>
      <c r="UEW43" s="382"/>
      <c r="UFA43" s="378"/>
      <c r="UFB43" s="378"/>
      <c r="UFC43" s="379"/>
      <c r="UFD43" s="378"/>
      <c r="UFE43" s="378"/>
      <c r="UFF43" s="372"/>
      <c r="UFG43" s="380"/>
      <c r="UFI43" s="381"/>
      <c r="UFJ43" s="382"/>
      <c r="UFN43" s="378"/>
      <c r="UFO43" s="378"/>
      <c r="UFP43" s="379"/>
      <c r="UFQ43" s="378"/>
      <c r="UFR43" s="378"/>
      <c r="UFS43" s="372"/>
      <c r="UFT43" s="380"/>
      <c r="UFV43" s="381"/>
      <c r="UFW43" s="382"/>
      <c r="UGA43" s="378"/>
      <c r="UGB43" s="378"/>
      <c r="UGC43" s="379"/>
      <c r="UGD43" s="378"/>
      <c r="UGE43" s="378"/>
      <c r="UGF43" s="372"/>
      <c r="UGG43" s="380"/>
      <c r="UGI43" s="381"/>
      <c r="UGJ43" s="382"/>
      <c r="UGN43" s="378"/>
      <c r="UGO43" s="378"/>
      <c r="UGP43" s="379"/>
      <c r="UGQ43" s="378"/>
      <c r="UGR43" s="378"/>
      <c r="UGS43" s="372"/>
      <c r="UGT43" s="380"/>
      <c r="UGV43" s="381"/>
      <c r="UGW43" s="382"/>
      <c r="UHA43" s="378"/>
      <c r="UHB43" s="378"/>
      <c r="UHC43" s="379"/>
      <c r="UHD43" s="378"/>
      <c r="UHE43" s="378"/>
      <c r="UHF43" s="372"/>
      <c r="UHG43" s="380"/>
      <c r="UHI43" s="381"/>
      <c r="UHJ43" s="382"/>
      <c r="UHN43" s="378"/>
      <c r="UHO43" s="378"/>
      <c r="UHP43" s="379"/>
      <c r="UHQ43" s="378"/>
      <c r="UHR43" s="378"/>
      <c r="UHS43" s="372"/>
      <c r="UHT43" s="380"/>
      <c r="UHV43" s="381"/>
      <c r="UHW43" s="382"/>
      <c r="UIA43" s="378"/>
      <c r="UIB43" s="378"/>
      <c r="UIC43" s="379"/>
      <c r="UID43" s="378"/>
      <c r="UIE43" s="378"/>
      <c r="UIF43" s="372"/>
      <c r="UIG43" s="380"/>
      <c r="UII43" s="381"/>
      <c r="UIJ43" s="382"/>
      <c r="UIN43" s="378"/>
      <c r="UIO43" s="378"/>
      <c r="UIP43" s="379"/>
      <c r="UIQ43" s="378"/>
      <c r="UIR43" s="378"/>
      <c r="UIS43" s="372"/>
      <c r="UIT43" s="380"/>
      <c r="UIV43" s="381"/>
      <c r="UIW43" s="382"/>
      <c r="UJA43" s="378"/>
      <c r="UJB43" s="378"/>
      <c r="UJC43" s="379"/>
      <c r="UJD43" s="378"/>
      <c r="UJE43" s="378"/>
      <c r="UJF43" s="372"/>
      <c r="UJG43" s="380"/>
      <c r="UJI43" s="381"/>
      <c r="UJJ43" s="382"/>
      <c r="UJN43" s="378"/>
      <c r="UJO43" s="378"/>
      <c r="UJP43" s="379"/>
      <c r="UJQ43" s="378"/>
      <c r="UJR43" s="378"/>
      <c r="UJS43" s="372"/>
      <c r="UJT43" s="380"/>
      <c r="UJV43" s="381"/>
      <c r="UJW43" s="382"/>
      <c r="UKA43" s="378"/>
      <c r="UKB43" s="378"/>
      <c r="UKC43" s="379"/>
      <c r="UKD43" s="378"/>
      <c r="UKE43" s="378"/>
      <c r="UKF43" s="372"/>
      <c r="UKG43" s="380"/>
      <c r="UKI43" s="381"/>
      <c r="UKJ43" s="382"/>
      <c r="UKN43" s="378"/>
      <c r="UKO43" s="378"/>
      <c r="UKP43" s="379"/>
      <c r="UKQ43" s="378"/>
      <c r="UKR43" s="378"/>
      <c r="UKS43" s="372"/>
      <c r="UKT43" s="380"/>
      <c r="UKV43" s="381"/>
      <c r="UKW43" s="382"/>
      <c r="ULA43" s="378"/>
      <c r="ULB43" s="378"/>
      <c r="ULC43" s="379"/>
      <c r="ULD43" s="378"/>
      <c r="ULE43" s="378"/>
      <c r="ULF43" s="372"/>
      <c r="ULG43" s="380"/>
      <c r="ULI43" s="381"/>
      <c r="ULJ43" s="382"/>
      <c r="ULN43" s="378"/>
      <c r="ULO43" s="378"/>
      <c r="ULP43" s="379"/>
      <c r="ULQ43" s="378"/>
      <c r="ULR43" s="378"/>
      <c r="ULS43" s="372"/>
      <c r="ULT43" s="380"/>
      <c r="ULV43" s="381"/>
      <c r="ULW43" s="382"/>
      <c r="UMA43" s="378"/>
      <c r="UMB43" s="378"/>
      <c r="UMC43" s="379"/>
      <c r="UMD43" s="378"/>
      <c r="UME43" s="378"/>
      <c r="UMF43" s="372"/>
      <c r="UMG43" s="380"/>
      <c r="UMI43" s="381"/>
      <c r="UMJ43" s="382"/>
      <c r="UMN43" s="378"/>
      <c r="UMO43" s="378"/>
      <c r="UMP43" s="379"/>
      <c r="UMQ43" s="378"/>
      <c r="UMR43" s="378"/>
      <c r="UMS43" s="372"/>
      <c r="UMT43" s="380"/>
      <c r="UMV43" s="381"/>
      <c r="UMW43" s="382"/>
      <c r="UNA43" s="378"/>
      <c r="UNB43" s="378"/>
      <c r="UNC43" s="379"/>
      <c r="UND43" s="378"/>
      <c r="UNE43" s="378"/>
      <c r="UNF43" s="372"/>
      <c r="UNG43" s="380"/>
      <c r="UNI43" s="381"/>
      <c r="UNJ43" s="382"/>
      <c r="UNN43" s="378"/>
      <c r="UNO43" s="378"/>
      <c r="UNP43" s="379"/>
      <c r="UNQ43" s="378"/>
      <c r="UNR43" s="378"/>
      <c r="UNS43" s="372"/>
      <c r="UNT43" s="380"/>
      <c r="UNV43" s="381"/>
      <c r="UNW43" s="382"/>
      <c r="UOA43" s="378"/>
      <c r="UOB43" s="378"/>
      <c r="UOC43" s="379"/>
      <c r="UOD43" s="378"/>
      <c r="UOE43" s="378"/>
      <c r="UOF43" s="372"/>
      <c r="UOG43" s="380"/>
      <c r="UOI43" s="381"/>
      <c r="UOJ43" s="382"/>
      <c r="UON43" s="378"/>
      <c r="UOO43" s="378"/>
      <c r="UOP43" s="379"/>
      <c r="UOQ43" s="378"/>
      <c r="UOR43" s="378"/>
      <c r="UOS43" s="372"/>
      <c r="UOT43" s="380"/>
      <c r="UOV43" s="381"/>
      <c r="UOW43" s="382"/>
      <c r="UPA43" s="378"/>
      <c r="UPB43" s="378"/>
      <c r="UPC43" s="379"/>
      <c r="UPD43" s="378"/>
      <c r="UPE43" s="378"/>
      <c r="UPF43" s="372"/>
      <c r="UPG43" s="380"/>
      <c r="UPI43" s="381"/>
      <c r="UPJ43" s="382"/>
      <c r="UPN43" s="378"/>
      <c r="UPO43" s="378"/>
      <c r="UPP43" s="379"/>
      <c r="UPQ43" s="378"/>
      <c r="UPR43" s="378"/>
      <c r="UPS43" s="372"/>
      <c r="UPT43" s="380"/>
      <c r="UPV43" s="381"/>
      <c r="UPW43" s="382"/>
      <c r="UQA43" s="378"/>
      <c r="UQB43" s="378"/>
      <c r="UQC43" s="379"/>
      <c r="UQD43" s="378"/>
      <c r="UQE43" s="378"/>
      <c r="UQF43" s="372"/>
      <c r="UQG43" s="380"/>
      <c r="UQI43" s="381"/>
      <c r="UQJ43" s="382"/>
      <c r="UQN43" s="378"/>
      <c r="UQO43" s="378"/>
      <c r="UQP43" s="379"/>
      <c r="UQQ43" s="378"/>
      <c r="UQR43" s="378"/>
      <c r="UQS43" s="372"/>
      <c r="UQT43" s="380"/>
      <c r="UQV43" s="381"/>
      <c r="UQW43" s="382"/>
      <c r="URA43" s="378"/>
      <c r="URB43" s="378"/>
      <c r="URC43" s="379"/>
      <c r="URD43" s="378"/>
      <c r="URE43" s="378"/>
      <c r="URF43" s="372"/>
      <c r="URG43" s="380"/>
      <c r="URI43" s="381"/>
      <c r="URJ43" s="382"/>
      <c r="URN43" s="378"/>
      <c r="URO43" s="378"/>
      <c r="URP43" s="379"/>
      <c r="URQ43" s="378"/>
      <c r="URR43" s="378"/>
      <c r="URS43" s="372"/>
      <c r="URT43" s="380"/>
      <c r="URV43" s="381"/>
      <c r="URW43" s="382"/>
      <c r="USA43" s="378"/>
      <c r="USB43" s="378"/>
      <c r="USC43" s="379"/>
      <c r="USD43" s="378"/>
      <c r="USE43" s="378"/>
      <c r="USF43" s="372"/>
      <c r="USG43" s="380"/>
      <c r="USI43" s="381"/>
      <c r="USJ43" s="382"/>
      <c r="USN43" s="378"/>
      <c r="USO43" s="378"/>
      <c r="USP43" s="379"/>
      <c r="USQ43" s="378"/>
      <c r="USR43" s="378"/>
      <c r="USS43" s="372"/>
      <c r="UST43" s="380"/>
      <c r="USV43" s="381"/>
      <c r="USW43" s="382"/>
      <c r="UTA43" s="378"/>
      <c r="UTB43" s="378"/>
      <c r="UTC43" s="379"/>
      <c r="UTD43" s="378"/>
      <c r="UTE43" s="378"/>
      <c r="UTF43" s="372"/>
      <c r="UTG43" s="380"/>
      <c r="UTI43" s="381"/>
      <c r="UTJ43" s="382"/>
      <c r="UTN43" s="378"/>
      <c r="UTO43" s="378"/>
      <c r="UTP43" s="379"/>
      <c r="UTQ43" s="378"/>
      <c r="UTR43" s="378"/>
      <c r="UTS43" s="372"/>
      <c r="UTT43" s="380"/>
      <c r="UTV43" s="381"/>
      <c r="UTW43" s="382"/>
      <c r="UUA43" s="378"/>
      <c r="UUB43" s="378"/>
      <c r="UUC43" s="379"/>
      <c r="UUD43" s="378"/>
      <c r="UUE43" s="378"/>
      <c r="UUF43" s="372"/>
      <c r="UUG43" s="380"/>
      <c r="UUI43" s="381"/>
      <c r="UUJ43" s="382"/>
      <c r="UUN43" s="378"/>
      <c r="UUO43" s="378"/>
      <c r="UUP43" s="379"/>
      <c r="UUQ43" s="378"/>
      <c r="UUR43" s="378"/>
      <c r="UUS43" s="372"/>
      <c r="UUT43" s="380"/>
      <c r="UUV43" s="381"/>
      <c r="UUW43" s="382"/>
      <c r="UVA43" s="378"/>
      <c r="UVB43" s="378"/>
      <c r="UVC43" s="379"/>
      <c r="UVD43" s="378"/>
      <c r="UVE43" s="378"/>
      <c r="UVF43" s="372"/>
      <c r="UVG43" s="380"/>
      <c r="UVI43" s="381"/>
      <c r="UVJ43" s="382"/>
      <c r="UVN43" s="378"/>
      <c r="UVO43" s="378"/>
      <c r="UVP43" s="379"/>
      <c r="UVQ43" s="378"/>
      <c r="UVR43" s="378"/>
      <c r="UVS43" s="372"/>
      <c r="UVT43" s="380"/>
      <c r="UVV43" s="381"/>
      <c r="UVW43" s="382"/>
      <c r="UWA43" s="378"/>
      <c r="UWB43" s="378"/>
      <c r="UWC43" s="379"/>
      <c r="UWD43" s="378"/>
      <c r="UWE43" s="378"/>
      <c r="UWF43" s="372"/>
      <c r="UWG43" s="380"/>
      <c r="UWI43" s="381"/>
      <c r="UWJ43" s="382"/>
      <c r="UWN43" s="378"/>
      <c r="UWO43" s="378"/>
      <c r="UWP43" s="379"/>
      <c r="UWQ43" s="378"/>
      <c r="UWR43" s="378"/>
      <c r="UWS43" s="372"/>
      <c r="UWT43" s="380"/>
      <c r="UWV43" s="381"/>
      <c r="UWW43" s="382"/>
      <c r="UXA43" s="378"/>
      <c r="UXB43" s="378"/>
      <c r="UXC43" s="379"/>
      <c r="UXD43" s="378"/>
      <c r="UXE43" s="378"/>
      <c r="UXF43" s="372"/>
      <c r="UXG43" s="380"/>
      <c r="UXI43" s="381"/>
      <c r="UXJ43" s="382"/>
      <c r="UXN43" s="378"/>
      <c r="UXO43" s="378"/>
      <c r="UXP43" s="379"/>
      <c r="UXQ43" s="378"/>
      <c r="UXR43" s="378"/>
      <c r="UXS43" s="372"/>
      <c r="UXT43" s="380"/>
      <c r="UXV43" s="381"/>
      <c r="UXW43" s="382"/>
      <c r="UYA43" s="378"/>
      <c r="UYB43" s="378"/>
      <c r="UYC43" s="379"/>
      <c r="UYD43" s="378"/>
      <c r="UYE43" s="378"/>
      <c r="UYF43" s="372"/>
      <c r="UYG43" s="380"/>
      <c r="UYI43" s="381"/>
      <c r="UYJ43" s="382"/>
      <c r="UYN43" s="378"/>
      <c r="UYO43" s="378"/>
      <c r="UYP43" s="379"/>
      <c r="UYQ43" s="378"/>
      <c r="UYR43" s="378"/>
      <c r="UYS43" s="372"/>
      <c r="UYT43" s="380"/>
      <c r="UYV43" s="381"/>
      <c r="UYW43" s="382"/>
      <c r="UZA43" s="378"/>
      <c r="UZB43" s="378"/>
      <c r="UZC43" s="379"/>
      <c r="UZD43" s="378"/>
      <c r="UZE43" s="378"/>
      <c r="UZF43" s="372"/>
      <c r="UZG43" s="380"/>
      <c r="UZI43" s="381"/>
      <c r="UZJ43" s="382"/>
      <c r="UZN43" s="378"/>
      <c r="UZO43" s="378"/>
      <c r="UZP43" s="379"/>
      <c r="UZQ43" s="378"/>
      <c r="UZR43" s="378"/>
      <c r="UZS43" s="372"/>
      <c r="UZT43" s="380"/>
      <c r="UZV43" s="381"/>
      <c r="UZW43" s="382"/>
      <c r="VAA43" s="378"/>
      <c r="VAB43" s="378"/>
      <c r="VAC43" s="379"/>
      <c r="VAD43" s="378"/>
      <c r="VAE43" s="378"/>
      <c r="VAF43" s="372"/>
      <c r="VAG43" s="380"/>
      <c r="VAI43" s="381"/>
      <c r="VAJ43" s="382"/>
      <c r="VAN43" s="378"/>
      <c r="VAO43" s="378"/>
      <c r="VAP43" s="379"/>
      <c r="VAQ43" s="378"/>
      <c r="VAR43" s="378"/>
      <c r="VAS43" s="372"/>
      <c r="VAT43" s="380"/>
      <c r="VAV43" s="381"/>
      <c r="VAW43" s="382"/>
      <c r="VBA43" s="378"/>
      <c r="VBB43" s="378"/>
      <c r="VBC43" s="379"/>
      <c r="VBD43" s="378"/>
      <c r="VBE43" s="378"/>
      <c r="VBF43" s="372"/>
      <c r="VBG43" s="380"/>
      <c r="VBI43" s="381"/>
      <c r="VBJ43" s="382"/>
      <c r="VBN43" s="378"/>
      <c r="VBO43" s="378"/>
      <c r="VBP43" s="379"/>
      <c r="VBQ43" s="378"/>
      <c r="VBR43" s="378"/>
      <c r="VBS43" s="372"/>
      <c r="VBT43" s="380"/>
      <c r="VBV43" s="381"/>
      <c r="VBW43" s="382"/>
      <c r="VCA43" s="378"/>
      <c r="VCB43" s="378"/>
      <c r="VCC43" s="379"/>
      <c r="VCD43" s="378"/>
      <c r="VCE43" s="378"/>
      <c r="VCF43" s="372"/>
      <c r="VCG43" s="380"/>
      <c r="VCI43" s="381"/>
      <c r="VCJ43" s="382"/>
      <c r="VCN43" s="378"/>
      <c r="VCO43" s="378"/>
      <c r="VCP43" s="379"/>
      <c r="VCQ43" s="378"/>
      <c r="VCR43" s="378"/>
      <c r="VCS43" s="372"/>
      <c r="VCT43" s="380"/>
      <c r="VCV43" s="381"/>
      <c r="VCW43" s="382"/>
      <c r="VDA43" s="378"/>
      <c r="VDB43" s="378"/>
      <c r="VDC43" s="379"/>
      <c r="VDD43" s="378"/>
      <c r="VDE43" s="378"/>
      <c r="VDF43" s="372"/>
      <c r="VDG43" s="380"/>
      <c r="VDI43" s="381"/>
      <c r="VDJ43" s="382"/>
      <c r="VDN43" s="378"/>
      <c r="VDO43" s="378"/>
      <c r="VDP43" s="379"/>
      <c r="VDQ43" s="378"/>
      <c r="VDR43" s="378"/>
      <c r="VDS43" s="372"/>
      <c r="VDT43" s="380"/>
      <c r="VDV43" s="381"/>
      <c r="VDW43" s="382"/>
      <c r="VEA43" s="378"/>
      <c r="VEB43" s="378"/>
      <c r="VEC43" s="379"/>
      <c r="VED43" s="378"/>
      <c r="VEE43" s="378"/>
      <c r="VEF43" s="372"/>
      <c r="VEG43" s="380"/>
      <c r="VEI43" s="381"/>
      <c r="VEJ43" s="382"/>
      <c r="VEN43" s="378"/>
      <c r="VEO43" s="378"/>
      <c r="VEP43" s="379"/>
      <c r="VEQ43" s="378"/>
      <c r="VER43" s="378"/>
      <c r="VES43" s="372"/>
      <c r="VET43" s="380"/>
      <c r="VEV43" s="381"/>
      <c r="VEW43" s="382"/>
      <c r="VFA43" s="378"/>
      <c r="VFB43" s="378"/>
      <c r="VFC43" s="379"/>
      <c r="VFD43" s="378"/>
      <c r="VFE43" s="378"/>
      <c r="VFF43" s="372"/>
      <c r="VFG43" s="380"/>
      <c r="VFI43" s="381"/>
      <c r="VFJ43" s="382"/>
      <c r="VFN43" s="378"/>
      <c r="VFO43" s="378"/>
      <c r="VFP43" s="379"/>
      <c r="VFQ43" s="378"/>
      <c r="VFR43" s="378"/>
      <c r="VFS43" s="372"/>
      <c r="VFT43" s="380"/>
      <c r="VFV43" s="381"/>
      <c r="VFW43" s="382"/>
      <c r="VGA43" s="378"/>
      <c r="VGB43" s="378"/>
      <c r="VGC43" s="379"/>
      <c r="VGD43" s="378"/>
      <c r="VGE43" s="378"/>
      <c r="VGF43" s="372"/>
      <c r="VGG43" s="380"/>
      <c r="VGI43" s="381"/>
      <c r="VGJ43" s="382"/>
      <c r="VGN43" s="378"/>
      <c r="VGO43" s="378"/>
      <c r="VGP43" s="379"/>
      <c r="VGQ43" s="378"/>
      <c r="VGR43" s="378"/>
      <c r="VGS43" s="372"/>
      <c r="VGT43" s="380"/>
      <c r="VGV43" s="381"/>
      <c r="VGW43" s="382"/>
      <c r="VHA43" s="378"/>
      <c r="VHB43" s="378"/>
      <c r="VHC43" s="379"/>
      <c r="VHD43" s="378"/>
      <c r="VHE43" s="378"/>
      <c r="VHF43" s="372"/>
      <c r="VHG43" s="380"/>
      <c r="VHI43" s="381"/>
      <c r="VHJ43" s="382"/>
      <c r="VHN43" s="378"/>
      <c r="VHO43" s="378"/>
      <c r="VHP43" s="379"/>
      <c r="VHQ43" s="378"/>
      <c r="VHR43" s="378"/>
      <c r="VHS43" s="372"/>
      <c r="VHT43" s="380"/>
      <c r="VHV43" s="381"/>
      <c r="VHW43" s="382"/>
      <c r="VIA43" s="378"/>
      <c r="VIB43" s="378"/>
      <c r="VIC43" s="379"/>
      <c r="VID43" s="378"/>
      <c r="VIE43" s="378"/>
      <c r="VIF43" s="372"/>
      <c r="VIG43" s="380"/>
      <c r="VII43" s="381"/>
      <c r="VIJ43" s="382"/>
      <c r="VIN43" s="378"/>
      <c r="VIO43" s="378"/>
      <c r="VIP43" s="379"/>
      <c r="VIQ43" s="378"/>
      <c r="VIR43" s="378"/>
      <c r="VIS43" s="372"/>
      <c r="VIT43" s="380"/>
      <c r="VIV43" s="381"/>
      <c r="VIW43" s="382"/>
      <c r="VJA43" s="378"/>
      <c r="VJB43" s="378"/>
      <c r="VJC43" s="379"/>
      <c r="VJD43" s="378"/>
      <c r="VJE43" s="378"/>
      <c r="VJF43" s="372"/>
      <c r="VJG43" s="380"/>
      <c r="VJI43" s="381"/>
      <c r="VJJ43" s="382"/>
      <c r="VJN43" s="378"/>
      <c r="VJO43" s="378"/>
      <c r="VJP43" s="379"/>
      <c r="VJQ43" s="378"/>
      <c r="VJR43" s="378"/>
      <c r="VJS43" s="372"/>
      <c r="VJT43" s="380"/>
      <c r="VJV43" s="381"/>
      <c r="VJW43" s="382"/>
      <c r="VKA43" s="378"/>
      <c r="VKB43" s="378"/>
      <c r="VKC43" s="379"/>
      <c r="VKD43" s="378"/>
      <c r="VKE43" s="378"/>
      <c r="VKF43" s="372"/>
      <c r="VKG43" s="380"/>
      <c r="VKI43" s="381"/>
      <c r="VKJ43" s="382"/>
      <c r="VKN43" s="378"/>
      <c r="VKO43" s="378"/>
      <c r="VKP43" s="379"/>
      <c r="VKQ43" s="378"/>
      <c r="VKR43" s="378"/>
      <c r="VKS43" s="372"/>
      <c r="VKT43" s="380"/>
      <c r="VKV43" s="381"/>
      <c r="VKW43" s="382"/>
      <c r="VLA43" s="378"/>
      <c r="VLB43" s="378"/>
      <c r="VLC43" s="379"/>
      <c r="VLD43" s="378"/>
      <c r="VLE43" s="378"/>
      <c r="VLF43" s="372"/>
      <c r="VLG43" s="380"/>
      <c r="VLI43" s="381"/>
      <c r="VLJ43" s="382"/>
      <c r="VLN43" s="378"/>
      <c r="VLO43" s="378"/>
      <c r="VLP43" s="379"/>
      <c r="VLQ43" s="378"/>
      <c r="VLR43" s="378"/>
      <c r="VLS43" s="372"/>
      <c r="VLT43" s="380"/>
      <c r="VLV43" s="381"/>
      <c r="VLW43" s="382"/>
      <c r="VMA43" s="378"/>
      <c r="VMB43" s="378"/>
      <c r="VMC43" s="379"/>
      <c r="VMD43" s="378"/>
      <c r="VME43" s="378"/>
      <c r="VMF43" s="372"/>
      <c r="VMG43" s="380"/>
      <c r="VMI43" s="381"/>
      <c r="VMJ43" s="382"/>
      <c r="VMN43" s="378"/>
      <c r="VMO43" s="378"/>
      <c r="VMP43" s="379"/>
      <c r="VMQ43" s="378"/>
      <c r="VMR43" s="378"/>
      <c r="VMS43" s="372"/>
      <c r="VMT43" s="380"/>
      <c r="VMV43" s="381"/>
      <c r="VMW43" s="382"/>
      <c r="VNA43" s="378"/>
      <c r="VNB43" s="378"/>
      <c r="VNC43" s="379"/>
      <c r="VND43" s="378"/>
      <c r="VNE43" s="378"/>
      <c r="VNF43" s="372"/>
      <c r="VNG43" s="380"/>
      <c r="VNI43" s="381"/>
      <c r="VNJ43" s="382"/>
      <c r="VNN43" s="378"/>
      <c r="VNO43" s="378"/>
      <c r="VNP43" s="379"/>
      <c r="VNQ43" s="378"/>
      <c r="VNR43" s="378"/>
      <c r="VNS43" s="372"/>
      <c r="VNT43" s="380"/>
      <c r="VNV43" s="381"/>
      <c r="VNW43" s="382"/>
      <c r="VOA43" s="378"/>
      <c r="VOB43" s="378"/>
      <c r="VOC43" s="379"/>
      <c r="VOD43" s="378"/>
      <c r="VOE43" s="378"/>
      <c r="VOF43" s="372"/>
      <c r="VOG43" s="380"/>
      <c r="VOI43" s="381"/>
      <c r="VOJ43" s="382"/>
      <c r="VON43" s="378"/>
      <c r="VOO43" s="378"/>
      <c r="VOP43" s="379"/>
      <c r="VOQ43" s="378"/>
      <c r="VOR43" s="378"/>
      <c r="VOS43" s="372"/>
      <c r="VOT43" s="380"/>
      <c r="VOV43" s="381"/>
      <c r="VOW43" s="382"/>
      <c r="VPA43" s="378"/>
      <c r="VPB43" s="378"/>
      <c r="VPC43" s="379"/>
      <c r="VPD43" s="378"/>
      <c r="VPE43" s="378"/>
      <c r="VPF43" s="372"/>
      <c r="VPG43" s="380"/>
      <c r="VPI43" s="381"/>
      <c r="VPJ43" s="382"/>
      <c r="VPN43" s="378"/>
      <c r="VPO43" s="378"/>
      <c r="VPP43" s="379"/>
      <c r="VPQ43" s="378"/>
      <c r="VPR43" s="378"/>
      <c r="VPS43" s="372"/>
      <c r="VPT43" s="380"/>
      <c r="VPV43" s="381"/>
      <c r="VPW43" s="382"/>
      <c r="VQA43" s="378"/>
      <c r="VQB43" s="378"/>
      <c r="VQC43" s="379"/>
      <c r="VQD43" s="378"/>
      <c r="VQE43" s="378"/>
      <c r="VQF43" s="372"/>
      <c r="VQG43" s="380"/>
      <c r="VQI43" s="381"/>
      <c r="VQJ43" s="382"/>
      <c r="VQN43" s="378"/>
      <c r="VQO43" s="378"/>
      <c r="VQP43" s="379"/>
      <c r="VQQ43" s="378"/>
      <c r="VQR43" s="378"/>
      <c r="VQS43" s="372"/>
      <c r="VQT43" s="380"/>
      <c r="VQV43" s="381"/>
      <c r="VQW43" s="382"/>
      <c r="VRA43" s="378"/>
      <c r="VRB43" s="378"/>
      <c r="VRC43" s="379"/>
      <c r="VRD43" s="378"/>
      <c r="VRE43" s="378"/>
      <c r="VRF43" s="372"/>
      <c r="VRG43" s="380"/>
      <c r="VRI43" s="381"/>
      <c r="VRJ43" s="382"/>
      <c r="VRN43" s="378"/>
      <c r="VRO43" s="378"/>
      <c r="VRP43" s="379"/>
      <c r="VRQ43" s="378"/>
      <c r="VRR43" s="378"/>
      <c r="VRS43" s="372"/>
      <c r="VRT43" s="380"/>
      <c r="VRV43" s="381"/>
      <c r="VRW43" s="382"/>
      <c r="VSA43" s="378"/>
      <c r="VSB43" s="378"/>
      <c r="VSC43" s="379"/>
      <c r="VSD43" s="378"/>
      <c r="VSE43" s="378"/>
      <c r="VSF43" s="372"/>
      <c r="VSG43" s="380"/>
      <c r="VSI43" s="381"/>
      <c r="VSJ43" s="382"/>
      <c r="VSN43" s="378"/>
      <c r="VSO43" s="378"/>
      <c r="VSP43" s="379"/>
      <c r="VSQ43" s="378"/>
      <c r="VSR43" s="378"/>
      <c r="VSS43" s="372"/>
      <c r="VST43" s="380"/>
      <c r="VSV43" s="381"/>
      <c r="VSW43" s="382"/>
      <c r="VTA43" s="378"/>
      <c r="VTB43" s="378"/>
      <c r="VTC43" s="379"/>
      <c r="VTD43" s="378"/>
      <c r="VTE43" s="378"/>
      <c r="VTF43" s="372"/>
      <c r="VTG43" s="380"/>
      <c r="VTI43" s="381"/>
      <c r="VTJ43" s="382"/>
      <c r="VTN43" s="378"/>
      <c r="VTO43" s="378"/>
      <c r="VTP43" s="379"/>
      <c r="VTQ43" s="378"/>
      <c r="VTR43" s="378"/>
      <c r="VTS43" s="372"/>
      <c r="VTT43" s="380"/>
      <c r="VTV43" s="381"/>
      <c r="VTW43" s="382"/>
      <c r="VUA43" s="378"/>
      <c r="VUB43" s="378"/>
      <c r="VUC43" s="379"/>
      <c r="VUD43" s="378"/>
      <c r="VUE43" s="378"/>
      <c r="VUF43" s="372"/>
      <c r="VUG43" s="380"/>
      <c r="VUI43" s="381"/>
      <c r="VUJ43" s="382"/>
      <c r="VUN43" s="378"/>
      <c r="VUO43" s="378"/>
      <c r="VUP43" s="379"/>
      <c r="VUQ43" s="378"/>
      <c r="VUR43" s="378"/>
      <c r="VUS43" s="372"/>
      <c r="VUT43" s="380"/>
      <c r="VUV43" s="381"/>
      <c r="VUW43" s="382"/>
      <c r="VVA43" s="378"/>
      <c r="VVB43" s="378"/>
      <c r="VVC43" s="379"/>
      <c r="VVD43" s="378"/>
      <c r="VVE43" s="378"/>
      <c r="VVF43" s="372"/>
      <c r="VVG43" s="380"/>
      <c r="VVI43" s="381"/>
      <c r="VVJ43" s="382"/>
      <c r="VVN43" s="378"/>
      <c r="VVO43" s="378"/>
      <c r="VVP43" s="379"/>
      <c r="VVQ43" s="378"/>
      <c r="VVR43" s="378"/>
      <c r="VVS43" s="372"/>
      <c r="VVT43" s="380"/>
      <c r="VVV43" s="381"/>
      <c r="VVW43" s="382"/>
      <c r="VWA43" s="378"/>
      <c r="VWB43" s="378"/>
      <c r="VWC43" s="379"/>
      <c r="VWD43" s="378"/>
      <c r="VWE43" s="378"/>
      <c r="VWF43" s="372"/>
      <c r="VWG43" s="380"/>
      <c r="VWI43" s="381"/>
      <c r="VWJ43" s="382"/>
      <c r="VWN43" s="378"/>
      <c r="VWO43" s="378"/>
      <c r="VWP43" s="379"/>
      <c r="VWQ43" s="378"/>
      <c r="VWR43" s="378"/>
      <c r="VWS43" s="372"/>
      <c r="VWT43" s="380"/>
      <c r="VWV43" s="381"/>
      <c r="VWW43" s="382"/>
      <c r="VXA43" s="378"/>
      <c r="VXB43" s="378"/>
      <c r="VXC43" s="379"/>
      <c r="VXD43" s="378"/>
      <c r="VXE43" s="378"/>
      <c r="VXF43" s="372"/>
      <c r="VXG43" s="380"/>
      <c r="VXI43" s="381"/>
      <c r="VXJ43" s="382"/>
      <c r="VXN43" s="378"/>
      <c r="VXO43" s="378"/>
      <c r="VXP43" s="379"/>
      <c r="VXQ43" s="378"/>
      <c r="VXR43" s="378"/>
      <c r="VXS43" s="372"/>
      <c r="VXT43" s="380"/>
      <c r="VXV43" s="381"/>
      <c r="VXW43" s="382"/>
      <c r="VYA43" s="378"/>
      <c r="VYB43" s="378"/>
      <c r="VYC43" s="379"/>
      <c r="VYD43" s="378"/>
      <c r="VYE43" s="378"/>
      <c r="VYF43" s="372"/>
      <c r="VYG43" s="380"/>
      <c r="VYI43" s="381"/>
      <c r="VYJ43" s="382"/>
      <c r="VYN43" s="378"/>
      <c r="VYO43" s="378"/>
      <c r="VYP43" s="379"/>
      <c r="VYQ43" s="378"/>
      <c r="VYR43" s="378"/>
      <c r="VYS43" s="372"/>
      <c r="VYT43" s="380"/>
      <c r="VYV43" s="381"/>
      <c r="VYW43" s="382"/>
      <c r="VZA43" s="378"/>
      <c r="VZB43" s="378"/>
      <c r="VZC43" s="379"/>
      <c r="VZD43" s="378"/>
      <c r="VZE43" s="378"/>
      <c r="VZF43" s="372"/>
      <c r="VZG43" s="380"/>
      <c r="VZI43" s="381"/>
      <c r="VZJ43" s="382"/>
      <c r="VZN43" s="378"/>
      <c r="VZO43" s="378"/>
      <c r="VZP43" s="379"/>
      <c r="VZQ43" s="378"/>
      <c r="VZR43" s="378"/>
      <c r="VZS43" s="372"/>
      <c r="VZT43" s="380"/>
      <c r="VZV43" s="381"/>
      <c r="VZW43" s="382"/>
      <c r="WAA43" s="378"/>
      <c r="WAB43" s="378"/>
      <c r="WAC43" s="379"/>
      <c r="WAD43" s="378"/>
      <c r="WAE43" s="378"/>
      <c r="WAF43" s="372"/>
      <c r="WAG43" s="380"/>
      <c r="WAI43" s="381"/>
      <c r="WAJ43" s="382"/>
      <c r="WAN43" s="378"/>
      <c r="WAO43" s="378"/>
      <c r="WAP43" s="379"/>
      <c r="WAQ43" s="378"/>
      <c r="WAR43" s="378"/>
      <c r="WAS43" s="372"/>
      <c r="WAT43" s="380"/>
      <c r="WAV43" s="381"/>
      <c r="WAW43" s="382"/>
      <c r="WBA43" s="378"/>
      <c r="WBB43" s="378"/>
      <c r="WBC43" s="379"/>
      <c r="WBD43" s="378"/>
      <c r="WBE43" s="378"/>
      <c r="WBF43" s="372"/>
      <c r="WBG43" s="380"/>
      <c r="WBI43" s="381"/>
      <c r="WBJ43" s="382"/>
      <c r="WBN43" s="378"/>
      <c r="WBO43" s="378"/>
      <c r="WBP43" s="379"/>
      <c r="WBQ43" s="378"/>
      <c r="WBR43" s="378"/>
      <c r="WBS43" s="372"/>
      <c r="WBT43" s="380"/>
      <c r="WBV43" s="381"/>
      <c r="WBW43" s="382"/>
      <c r="WCA43" s="378"/>
      <c r="WCB43" s="378"/>
      <c r="WCC43" s="379"/>
      <c r="WCD43" s="378"/>
      <c r="WCE43" s="378"/>
      <c r="WCF43" s="372"/>
      <c r="WCG43" s="380"/>
      <c r="WCI43" s="381"/>
      <c r="WCJ43" s="382"/>
      <c r="WCN43" s="378"/>
      <c r="WCO43" s="378"/>
      <c r="WCP43" s="379"/>
      <c r="WCQ43" s="378"/>
      <c r="WCR43" s="378"/>
      <c r="WCS43" s="372"/>
      <c r="WCT43" s="380"/>
      <c r="WCV43" s="381"/>
      <c r="WCW43" s="382"/>
      <c r="WDA43" s="378"/>
      <c r="WDB43" s="378"/>
      <c r="WDC43" s="379"/>
      <c r="WDD43" s="378"/>
      <c r="WDE43" s="378"/>
      <c r="WDF43" s="372"/>
      <c r="WDG43" s="380"/>
      <c r="WDI43" s="381"/>
      <c r="WDJ43" s="382"/>
      <c r="WDN43" s="378"/>
      <c r="WDO43" s="378"/>
      <c r="WDP43" s="379"/>
      <c r="WDQ43" s="378"/>
      <c r="WDR43" s="378"/>
      <c r="WDS43" s="372"/>
      <c r="WDT43" s="380"/>
      <c r="WDV43" s="381"/>
      <c r="WDW43" s="382"/>
      <c r="WEA43" s="378"/>
      <c r="WEB43" s="378"/>
      <c r="WEC43" s="379"/>
      <c r="WED43" s="378"/>
      <c r="WEE43" s="378"/>
      <c r="WEF43" s="372"/>
      <c r="WEG43" s="380"/>
      <c r="WEI43" s="381"/>
      <c r="WEJ43" s="382"/>
      <c r="WEN43" s="378"/>
      <c r="WEO43" s="378"/>
      <c r="WEP43" s="379"/>
      <c r="WEQ43" s="378"/>
      <c r="WER43" s="378"/>
      <c r="WES43" s="372"/>
      <c r="WET43" s="380"/>
      <c r="WEV43" s="381"/>
      <c r="WEW43" s="382"/>
      <c r="WFA43" s="378"/>
      <c r="WFB43" s="378"/>
      <c r="WFC43" s="379"/>
      <c r="WFD43" s="378"/>
      <c r="WFE43" s="378"/>
      <c r="WFF43" s="372"/>
      <c r="WFG43" s="380"/>
      <c r="WFI43" s="381"/>
      <c r="WFJ43" s="382"/>
      <c r="WFN43" s="378"/>
      <c r="WFO43" s="378"/>
      <c r="WFP43" s="379"/>
      <c r="WFQ43" s="378"/>
      <c r="WFR43" s="378"/>
      <c r="WFS43" s="372"/>
      <c r="WFT43" s="380"/>
      <c r="WFV43" s="381"/>
      <c r="WFW43" s="382"/>
      <c r="WGA43" s="378"/>
      <c r="WGB43" s="378"/>
      <c r="WGC43" s="379"/>
      <c r="WGD43" s="378"/>
      <c r="WGE43" s="378"/>
      <c r="WGF43" s="372"/>
      <c r="WGG43" s="380"/>
      <c r="WGI43" s="381"/>
      <c r="WGJ43" s="382"/>
      <c r="WGN43" s="378"/>
      <c r="WGO43" s="378"/>
      <c r="WGP43" s="379"/>
      <c r="WGQ43" s="378"/>
      <c r="WGR43" s="378"/>
      <c r="WGS43" s="372"/>
      <c r="WGT43" s="380"/>
      <c r="WGV43" s="381"/>
      <c r="WGW43" s="382"/>
      <c r="WHA43" s="378"/>
      <c r="WHB43" s="378"/>
      <c r="WHC43" s="379"/>
      <c r="WHD43" s="378"/>
      <c r="WHE43" s="378"/>
      <c r="WHF43" s="372"/>
      <c r="WHG43" s="380"/>
      <c r="WHI43" s="381"/>
      <c r="WHJ43" s="382"/>
      <c r="WHN43" s="378"/>
      <c r="WHO43" s="378"/>
      <c r="WHP43" s="379"/>
      <c r="WHQ43" s="378"/>
      <c r="WHR43" s="378"/>
      <c r="WHS43" s="372"/>
      <c r="WHT43" s="380"/>
      <c r="WHV43" s="381"/>
      <c r="WHW43" s="382"/>
      <c r="WIA43" s="378"/>
      <c r="WIB43" s="378"/>
      <c r="WIC43" s="379"/>
      <c r="WID43" s="378"/>
      <c r="WIE43" s="378"/>
      <c r="WIF43" s="372"/>
      <c r="WIG43" s="380"/>
      <c r="WII43" s="381"/>
      <c r="WIJ43" s="382"/>
      <c r="WIN43" s="378"/>
      <c r="WIO43" s="378"/>
      <c r="WIP43" s="379"/>
      <c r="WIQ43" s="378"/>
      <c r="WIR43" s="378"/>
      <c r="WIS43" s="372"/>
      <c r="WIT43" s="380"/>
      <c r="WIV43" s="381"/>
      <c r="WIW43" s="382"/>
      <c r="WJA43" s="378"/>
      <c r="WJB43" s="378"/>
      <c r="WJC43" s="379"/>
      <c r="WJD43" s="378"/>
      <c r="WJE43" s="378"/>
      <c r="WJF43" s="372"/>
      <c r="WJG43" s="380"/>
      <c r="WJI43" s="381"/>
      <c r="WJJ43" s="382"/>
      <c r="WJN43" s="378"/>
      <c r="WJO43" s="378"/>
      <c r="WJP43" s="379"/>
      <c r="WJQ43" s="378"/>
      <c r="WJR43" s="378"/>
      <c r="WJS43" s="372"/>
      <c r="WJT43" s="380"/>
      <c r="WJV43" s="381"/>
      <c r="WJW43" s="382"/>
      <c r="WKA43" s="378"/>
      <c r="WKB43" s="378"/>
      <c r="WKC43" s="379"/>
      <c r="WKD43" s="378"/>
      <c r="WKE43" s="378"/>
      <c r="WKF43" s="372"/>
      <c r="WKG43" s="380"/>
      <c r="WKI43" s="381"/>
      <c r="WKJ43" s="382"/>
      <c r="WKN43" s="378"/>
      <c r="WKO43" s="378"/>
      <c r="WKP43" s="379"/>
      <c r="WKQ43" s="378"/>
      <c r="WKR43" s="378"/>
      <c r="WKS43" s="372"/>
      <c r="WKT43" s="380"/>
      <c r="WKV43" s="381"/>
      <c r="WKW43" s="382"/>
      <c r="WLA43" s="378"/>
      <c r="WLB43" s="378"/>
      <c r="WLC43" s="379"/>
      <c r="WLD43" s="378"/>
      <c r="WLE43" s="378"/>
      <c r="WLF43" s="372"/>
      <c r="WLG43" s="380"/>
      <c r="WLI43" s="381"/>
      <c r="WLJ43" s="382"/>
      <c r="WLN43" s="378"/>
      <c r="WLO43" s="378"/>
      <c r="WLP43" s="379"/>
      <c r="WLQ43" s="378"/>
      <c r="WLR43" s="378"/>
      <c r="WLS43" s="372"/>
      <c r="WLT43" s="380"/>
      <c r="WLV43" s="381"/>
      <c r="WLW43" s="382"/>
      <c r="WMA43" s="378"/>
      <c r="WMB43" s="378"/>
      <c r="WMC43" s="379"/>
      <c r="WMD43" s="378"/>
      <c r="WME43" s="378"/>
      <c r="WMF43" s="372"/>
      <c r="WMG43" s="380"/>
      <c r="WMI43" s="381"/>
      <c r="WMJ43" s="382"/>
      <c r="WMN43" s="378"/>
      <c r="WMO43" s="378"/>
      <c r="WMP43" s="379"/>
      <c r="WMQ43" s="378"/>
      <c r="WMR43" s="378"/>
      <c r="WMS43" s="372"/>
      <c r="WMT43" s="380"/>
      <c r="WMV43" s="381"/>
      <c r="WMW43" s="382"/>
      <c r="WNA43" s="378"/>
      <c r="WNB43" s="378"/>
      <c r="WNC43" s="379"/>
      <c r="WND43" s="378"/>
      <c r="WNE43" s="378"/>
      <c r="WNF43" s="372"/>
      <c r="WNG43" s="380"/>
      <c r="WNI43" s="381"/>
      <c r="WNJ43" s="382"/>
      <c r="WNN43" s="378"/>
      <c r="WNO43" s="378"/>
      <c r="WNP43" s="379"/>
      <c r="WNQ43" s="378"/>
      <c r="WNR43" s="378"/>
      <c r="WNS43" s="372"/>
      <c r="WNT43" s="380"/>
      <c r="WNV43" s="381"/>
      <c r="WNW43" s="382"/>
      <c r="WOA43" s="378"/>
      <c r="WOB43" s="378"/>
      <c r="WOC43" s="379"/>
      <c r="WOD43" s="378"/>
      <c r="WOE43" s="378"/>
      <c r="WOF43" s="372"/>
      <c r="WOG43" s="380"/>
      <c r="WOI43" s="381"/>
      <c r="WOJ43" s="382"/>
      <c r="WON43" s="378"/>
      <c r="WOO43" s="378"/>
      <c r="WOP43" s="379"/>
      <c r="WOQ43" s="378"/>
      <c r="WOR43" s="378"/>
      <c r="WOS43" s="372"/>
      <c r="WOT43" s="380"/>
      <c r="WOV43" s="381"/>
      <c r="WOW43" s="382"/>
      <c r="WPA43" s="378"/>
      <c r="WPB43" s="378"/>
      <c r="WPC43" s="379"/>
      <c r="WPD43" s="378"/>
      <c r="WPE43" s="378"/>
      <c r="WPF43" s="372"/>
      <c r="WPG43" s="380"/>
      <c r="WPI43" s="381"/>
      <c r="WPJ43" s="382"/>
      <c r="WPN43" s="378"/>
      <c r="WPO43" s="378"/>
      <c r="WPP43" s="379"/>
      <c r="WPQ43" s="378"/>
      <c r="WPR43" s="378"/>
      <c r="WPS43" s="372"/>
      <c r="WPT43" s="380"/>
      <c r="WPV43" s="381"/>
      <c r="WPW43" s="382"/>
      <c r="WQA43" s="378"/>
      <c r="WQB43" s="378"/>
      <c r="WQC43" s="379"/>
      <c r="WQD43" s="378"/>
      <c r="WQE43" s="378"/>
      <c r="WQF43" s="372"/>
      <c r="WQG43" s="380"/>
      <c r="WQI43" s="381"/>
      <c r="WQJ43" s="382"/>
      <c r="WQN43" s="378"/>
      <c r="WQO43" s="378"/>
      <c r="WQP43" s="379"/>
      <c r="WQQ43" s="378"/>
      <c r="WQR43" s="378"/>
      <c r="WQS43" s="372"/>
      <c r="WQT43" s="380"/>
      <c r="WQV43" s="381"/>
      <c r="WQW43" s="382"/>
      <c r="WRA43" s="378"/>
      <c r="WRB43" s="378"/>
      <c r="WRC43" s="379"/>
      <c r="WRD43" s="378"/>
      <c r="WRE43" s="378"/>
      <c r="WRF43" s="372"/>
      <c r="WRG43" s="380"/>
      <c r="WRI43" s="381"/>
      <c r="WRJ43" s="382"/>
      <c r="WRN43" s="378"/>
      <c r="WRO43" s="378"/>
      <c r="WRP43" s="379"/>
      <c r="WRQ43" s="378"/>
      <c r="WRR43" s="378"/>
      <c r="WRS43" s="372"/>
      <c r="WRT43" s="380"/>
      <c r="WRV43" s="381"/>
      <c r="WRW43" s="382"/>
      <c r="WSA43" s="378"/>
      <c r="WSB43" s="378"/>
      <c r="WSC43" s="379"/>
      <c r="WSD43" s="378"/>
      <c r="WSE43" s="378"/>
      <c r="WSF43" s="372"/>
      <c r="WSG43" s="380"/>
      <c r="WSI43" s="381"/>
      <c r="WSJ43" s="382"/>
      <c r="WSN43" s="378"/>
      <c r="WSO43" s="378"/>
      <c r="WSP43" s="379"/>
      <c r="WSQ43" s="378"/>
      <c r="WSR43" s="378"/>
      <c r="WSS43" s="372"/>
      <c r="WST43" s="380"/>
      <c r="WSV43" s="381"/>
      <c r="WSW43" s="382"/>
      <c r="WTA43" s="378"/>
      <c r="WTB43" s="378"/>
      <c r="WTC43" s="379"/>
      <c r="WTD43" s="378"/>
      <c r="WTE43" s="378"/>
      <c r="WTF43" s="372"/>
      <c r="WTG43" s="380"/>
      <c r="WTI43" s="381"/>
      <c r="WTJ43" s="382"/>
      <c r="WTN43" s="378"/>
      <c r="WTO43" s="378"/>
      <c r="WTP43" s="379"/>
      <c r="WTQ43" s="378"/>
      <c r="WTR43" s="378"/>
      <c r="WTS43" s="372"/>
      <c r="WTT43" s="380"/>
      <c r="WTV43" s="381"/>
      <c r="WTW43" s="382"/>
      <c r="WUA43" s="378"/>
      <c r="WUB43" s="378"/>
      <c r="WUC43" s="379"/>
      <c r="WUD43" s="378"/>
      <c r="WUE43" s="378"/>
      <c r="WUF43" s="372"/>
      <c r="WUG43" s="380"/>
      <c r="WUI43" s="381"/>
      <c r="WUJ43" s="382"/>
      <c r="WUN43" s="378"/>
      <c r="WUO43" s="378"/>
      <c r="WUP43" s="379"/>
      <c r="WUQ43" s="378"/>
      <c r="WUR43" s="378"/>
      <c r="WUS43" s="372"/>
      <c r="WUT43" s="380"/>
      <c r="WUV43" s="381"/>
      <c r="WUW43" s="382"/>
      <c r="WVA43" s="378"/>
      <c r="WVB43" s="378"/>
      <c r="WVC43" s="379"/>
      <c r="WVD43" s="378"/>
      <c r="WVE43" s="378"/>
      <c r="WVF43" s="372"/>
      <c r="WVG43" s="380"/>
      <c r="WVI43" s="381"/>
      <c r="WVJ43" s="382"/>
      <c r="WVN43" s="378"/>
      <c r="WVO43" s="378"/>
      <c r="WVP43" s="379"/>
      <c r="WVQ43" s="378"/>
      <c r="WVR43" s="378"/>
      <c r="WVS43" s="372"/>
      <c r="WVT43" s="380"/>
      <c r="WVV43" s="381"/>
      <c r="WVW43" s="382"/>
      <c r="WWA43" s="378"/>
      <c r="WWB43" s="378"/>
      <c r="WWC43" s="379"/>
      <c r="WWD43" s="378"/>
      <c r="WWE43" s="378"/>
      <c r="WWF43" s="372"/>
      <c r="WWG43" s="380"/>
      <c r="WWI43" s="381"/>
      <c r="WWJ43" s="382"/>
      <c r="WWN43" s="378"/>
      <c r="WWO43" s="378"/>
      <c r="WWP43" s="379"/>
      <c r="WWQ43" s="378"/>
      <c r="WWR43" s="378"/>
      <c r="WWS43" s="372"/>
      <c r="WWT43" s="380"/>
      <c r="WWV43" s="381"/>
      <c r="WWW43" s="382"/>
      <c r="WXA43" s="378"/>
      <c r="WXB43" s="378"/>
      <c r="WXC43" s="379"/>
      <c r="WXD43" s="378"/>
      <c r="WXE43" s="378"/>
      <c r="WXF43" s="372"/>
      <c r="WXG43" s="380"/>
      <c r="WXI43" s="381"/>
      <c r="WXJ43" s="382"/>
      <c r="WXN43" s="378"/>
      <c r="WXO43" s="378"/>
      <c r="WXP43" s="379"/>
      <c r="WXQ43" s="378"/>
      <c r="WXR43" s="378"/>
      <c r="WXS43" s="372"/>
      <c r="WXT43" s="380"/>
      <c r="WXV43" s="381"/>
      <c r="WXW43" s="382"/>
      <c r="WYA43" s="378"/>
      <c r="WYB43" s="378"/>
      <c r="WYC43" s="379"/>
      <c r="WYD43" s="378"/>
      <c r="WYE43" s="378"/>
      <c r="WYF43" s="372"/>
      <c r="WYG43" s="380"/>
      <c r="WYI43" s="381"/>
      <c r="WYJ43" s="382"/>
      <c r="WYN43" s="378"/>
      <c r="WYO43" s="378"/>
      <c r="WYP43" s="379"/>
      <c r="WYQ43" s="378"/>
      <c r="WYR43" s="378"/>
      <c r="WYS43" s="372"/>
      <c r="WYT43" s="380"/>
      <c r="WYV43" s="381"/>
      <c r="WYW43" s="382"/>
      <c r="WZA43" s="378"/>
      <c r="WZB43" s="378"/>
      <c r="WZC43" s="379"/>
      <c r="WZD43" s="378"/>
      <c r="WZE43" s="378"/>
      <c r="WZF43" s="372"/>
      <c r="WZG43" s="380"/>
      <c r="WZI43" s="381"/>
      <c r="WZJ43" s="382"/>
      <c r="WZN43" s="378"/>
      <c r="WZO43" s="378"/>
      <c r="WZP43" s="379"/>
      <c r="WZQ43" s="378"/>
      <c r="WZR43" s="378"/>
      <c r="WZS43" s="372"/>
      <c r="WZT43" s="380"/>
      <c r="WZV43" s="381"/>
      <c r="WZW43" s="382"/>
      <c r="XAA43" s="378"/>
      <c r="XAB43" s="378"/>
      <c r="XAC43" s="379"/>
      <c r="XAD43" s="378"/>
      <c r="XAE43" s="378"/>
      <c r="XAF43" s="372"/>
      <c r="XAG43" s="380"/>
      <c r="XAI43" s="381"/>
      <c r="XAJ43" s="382"/>
      <c r="XAN43" s="378"/>
      <c r="XAO43" s="378"/>
      <c r="XAP43" s="379"/>
      <c r="XAQ43" s="378"/>
      <c r="XAR43" s="378"/>
      <c r="XAS43" s="372"/>
      <c r="XAT43" s="380"/>
      <c r="XAV43" s="381"/>
      <c r="XAW43" s="382"/>
      <c r="XBA43" s="378"/>
      <c r="XBB43" s="378"/>
      <c r="XBC43" s="379"/>
      <c r="XBD43" s="378"/>
      <c r="XBE43" s="378"/>
      <c r="XBF43" s="372"/>
      <c r="XBG43" s="380"/>
      <c r="XBI43" s="381"/>
      <c r="XBJ43" s="382"/>
      <c r="XBN43" s="378"/>
      <c r="XBO43" s="378"/>
      <c r="XBP43" s="379"/>
      <c r="XBQ43" s="378"/>
      <c r="XBR43" s="378"/>
      <c r="XBS43" s="372"/>
      <c r="XBT43" s="380"/>
      <c r="XBV43" s="381"/>
      <c r="XBW43" s="382"/>
      <c r="XCA43" s="378"/>
      <c r="XCB43" s="378"/>
      <c r="XCC43" s="379"/>
      <c r="XCD43" s="378"/>
      <c r="XCE43" s="378"/>
      <c r="XCF43" s="372"/>
      <c r="XCG43" s="380"/>
      <c r="XCI43" s="381"/>
      <c r="XCJ43" s="382"/>
      <c r="XCN43" s="378"/>
      <c r="XCO43" s="378"/>
      <c r="XCP43" s="379"/>
      <c r="XCQ43" s="378"/>
      <c r="XCR43" s="378"/>
      <c r="XCS43" s="372"/>
      <c r="XCT43" s="380"/>
      <c r="XCV43" s="381"/>
      <c r="XCW43" s="382"/>
      <c r="XDA43" s="378"/>
      <c r="XDB43" s="378"/>
      <c r="XDC43" s="379"/>
      <c r="XDD43" s="378"/>
      <c r="XDE43" s="378"/>
      <c r="XDF43" s="372"/>
      <c r="XDG43" s="380"/>
      <c r="XDI43" s="381"/>
      <c r="XDJ43" s="382"/>
      <c r="XDN43" s="378"/>
      <c r="XDO43" s="378"/>
      <c r="XDP43" s="379"/>
      <c r="XDQ43" s="378"/>
      <c r="XDR43" s="378"/>
      <c r="XDS43" s="372"/>
      <c r="XDT43" s="380"/>
      <c r="XDV43" s="381"/>
      <c r="XDW43" s="382"/>
      <c r="XEA43" s="378"/>
      <c r="XEB43" s="378"/>
      <c r="XEC43" s="379"/>
      <c r="XED43" s="378"/>
      <c r="XEE43" s="378"/>
      <c r="XEF43" s="372"/>
      <c r="XEG43" s="380"/>
      <c r="XEI43" s="381"/>
      <c r="XEJ43" s="382"/>
      <c r="XEN43" s="378"/>
      <c r="XEO43" s="378"/>
      <c r="XEP43" s="379"/>
      <c r="XEQ43" s="378"/>
      <c r="XER43" s="378"/>
      <c r="XES43" s="372"/>
      <c r="XET43" s="380"/>
      <c r="XEV43" s="381"/>
      <c r="XEW43" s="382"/>
    </row>
    <row r="44" spans="1:1024 1028:2048 2050:5119 5123:6143 6145:9214 9218:13309 13313:14336 14340:15360 15362:16377" x14ac:dyDescent="0.4">
      <c r="A44" s="340"/>
      <c r="B44" s="341" t="s">
        <v>127</v>
      </c>
      <c r="C44" s="20"/>
      <c r="D44" s="20"/>
      <c r="E44" s="127"/>
      <c r="F44" s="128"/>
      <c r="G44" s="128"/>
      <c r="H44" s="342"/>
      <c r="I44" s="343">
        <f>E44*D44</f>
        <v>0</v>
      </c>
      <c r="J44" s="344">
        <f>I44*12</f>
        <v>0</v>
      </c>
      <c r="K44" s="30"/>
      <c r="L44" s="350"/>
      <c r="M44" s="300"/>
      <c r="N44" s="301"/>
      <c r="O44" s="333"/>
      <c r="P44" s="61">
        <f t="shared" ref="P44:P51" si="11">IF(H44=0,0,IF(H44&lt;$P$10,D44,0))</f>
        <v>0</v>
      </c>
      <c r="Q44" s="295">
        <f t="shared" ref="Q44:Q51" si="12">IF(H44=0,0,IF(AND(H44&lt;=$Q$12,H44&gt;=$Q$11),D44,0))</f>
        <v>0</v>
      </c>
      <c r="R44" s="295">
        <f t="shared" ref="R44:R51" si="13">IF(H44=0,0,IF(AND(H44&lt;=$R$12,H44&gt;=$R$11),D44,0))</f>
        <v>0</v>
      </c>
      <c r="S44" s="295">
        <f t="shared" ref="S44:S51" si="14">IF(H44=0,0,IF(AND(H44&lt;=$S$12,H44&gt;=$S$11),D44,0))</f>
        <v>0</v>
      </c>
      <c r="T44" s="335">
        <f t="shared" ref="T44:T51" si="15">IF(H44=0,0,IF(H44&lt;$T$12,D44,0))</f>
        <v>0</v>
      </c>
      <c r="U44" s="295"/>
      <c r="V44" s="348"/>
      <c r="W44" s="348"/>
      <c r="X44" s="302"/>
      <c r="Y44" s="302"/>
      <c r="Z44" s="302"/>
      <c r="AA44" s="302"/>
      <c r="AB44" s="302"/>
      <c r="AC44" s="302"/>
      <c r="AD44" s="302"/>
      <c r="AE44" s="302"/>
      <c r="AF44" s="302"/>
      <c r="AG44" s="302"/>
      <c r="AH44" s="302"/>
      <c r="AI44" s="295"/>
      <c r="AJ44" s="295"/>
      <c r="AK44" s="295"/>
      <c r="AL44" s="295"/>
      <c r="AM44" s="295"/>
    </row>
    <row r="45" spans="1:1024 1028:2048 2050:5119 5123:6143 6145:9214 9218:13309 13313:14336 14340:15360 15362:16377" ht="16.5" thickBot="1" x14ac:dyDescent="0.45">
      <c r="A45" s="340"/>
      <c r="B45" s="341" t="s">
        <v>127</v>
      </c>
      <c r="C45" s="20"/>
      <c r="D45" s="20"/>
      <c r="E45" s="127"/>
      <c r="F45" s="128"/>
      <c r="G45" s="128"/>
      <c r="H45" s="342"/>
      <c r="I45" s="343">
        <f t="shared" ref="I45:I49" si="16">E45*D45</f>
        <v>0</v>
      </c>
      <c r="J45" s="344">
        <f t="shared" ref="J45:J49" si="17">I45*12</f>
        <v>0</v>
      </c>
      <c r="K45" s="30"/>
      <c r="L45" s="350"/>
      <c r="M45" s="300"/>
      <c r="N45" s="301"/>
      <c r="O45" s="333"/>
      <c r="P45" s="61">
        <f t="shared" si="11"/>
        <v>0</v>
      </c>
      <c r="Q45" s="295">
        <f t="shared" si="12"/>
        <v>0</v>
      </c>
      <c r="R45" s="295">
        <f t="shared" si="13"/>
        <v>0</v>
      </c>
      <c r="S45" s="295">
        <f t="shared" si="14"/>
        <v>0</v>
      </c>
      <c r="T45" s="335">
        <f t="shared" si="15"/>
        <v>0</v>
      </c>
      <c r="U45" s="295"/>
      <c r="V45" s="348"/>
      <c r="W45" s="348"/>
      <c r="X45" s="302"/>
      <c r="Y45" s="302"/>
      <c r="Z45" s="302"/>
      <c r="AA45" s="302"/>
      <c r="AB45" s="302"/>
      <c r="AC45" s="302"/>
      <c r="AD45" s="302"/>
      <c r="AE45" s="302"/>
      <c r="AF45" s="302"/>
      <c r="AG45" s="302"/>
      <c r="AH45" s="302"/>
      <c r="AI45" s="295"/>
      <c r="AJ45" s="295"/>
      <c r="AK45" s="295"/>
      <c r="AL45" s="295"/>
      <c r="AM45" s="295"/>
    </row>
    <row r="46" spans="1:1024 1028:2048 2050:5119 5123:6143 6145:9214 9218:13309 13313:14336 14340:15360 15362:16377" ht="16.5" thickBot="1" x14ac:dyDescent="0.45">
      <c r="A46" s="340"/>
      <c r="B46" s="341" t="s">
        <v>131</v>
      </c>
      <c r="C46" s="20"/>
      <c r="D46" s="20"/>
      <c r="E46" s="127"/>
      <c r="F46" s="128"/>
      <c r="G46" s="128"/>
      <c r="H46" s="342"/>
      <c r="I46" s="343">
        <f t="shared" si="16"/>
        <v>0</v>
      </c>
      <c r="J46" s="344">
        <f t="shared" si="17"/>
        <v>0</v>
      </c>
      <c r="K46" s="30"/>
      <c r="L46" s="350"/>
      <c r="M46" s="300"/>
      <c r="N46" s="301"/>
      <c r="O46" s="333"/>
      <c r="P46" s="61">
        <f t="shared" si="11"/>
        <v>0</v>
      </c>
      <c r="Q46" s="295">
        <f t="shared" si="12"/>
        <v>0</v>
      </c>
      <c r="R46" s="295">
        <f t="shared" si="13"/>
        <v>0</v>
      </c>
      <c r="S46" s="295">
        <f t="shared" si="14"/>
        <v>0</v>
      </c>
      <c r="T46" s="335">
        <f t="shared" si="15"/>
        <v>0</v>
      </c>
      <c r="U46" s="295"/>
      <c r="V46" s="383" t="s">
        <v>160</v>
      </c>
      <c r="W46" s="348"/>
      <c r="X46" s="302"/>
      <c r="Y46" s="302"/>
      <c r="Z46" s="302"/>
      <c r="AA46" s="302"/>
      <c r="AB46" s="302"/>
      <c r="AC46" s="302"/>
      <c r="AD46" s="302"/>
      <c r="AE46" s="302"/>
      <c r="AF46" s="302"/>
      <c r="AG46" s="302"/>
      <c r="AH46" s="302"/>
      <c r="AI46" s="295"/>
      <c r="AJ46" s="295"/>
      <c r="AK46" s="295"/>
      <c r="AL46" s="295"/>
      <c r="AM46" s="295"/>
    </row>
    <row r="47" spans="1:1024 1028:2048 2050:5119 5123:6143 6145:9214 9218:13309 13313:14336 14340:15360 15362:16377" x14ac:dyDescent="0.4">
      <c r="A47" s="340"/>
      <c r="B47" s="341" t="s">
        <v>131</v>
      </c>
      <c r="C47" s="20"/>
      <c r="D47" s="20"/>
      <c r="E47" s="127"/>
      <c r="F47" s="128"/>
      <c r="G47" s="128"/>
      <c r="H47" s="342"/>
      <c r="I47" s="343">
        <f t="shared" si="16"/>
        <v>0</v>
      </c>
      <c r="J47" s="344">
        <f t="shared" si="17"/>
        <v>0</v>
      </c>
      <c r="K47" s="30"/>
      <c r="L47" s="350"/>
      <c r="M47" s="300"/>
      <c r="N47" s="301"/>
      <c r="O47" s="333"/>
      <c r="P47" s="61">
        <f t="shared" si="11"/>
        <v>0</v>
      </c>
      <c r="Q47" s="295">
        <f t="shared" si="12"/>
        <v>0</v>
      </c>
      <c r="R47" s="295">
        <f t="shared" si="13"/>
        <v>0</v>
      </c>
      <c r="S47" s="295">
        <f t="shared" si="14"/>
        <v>0</v>
      </c>
      <c r="T47" s="335">
        <f t="shared" si="15"/>
        <v>0</v>
      </c>
      <c r="U47" s="295"/>
      <c r="V47" s="348">
        <f>+R52+S52+T52</f>
        <v>0</v>
      </c>
      <c r="W47" s="348"/>
      <c r="X47" s="302"/>
      <c r="Y47" s="302"/>
      <c r="Z47" s="302"/>
      <c r="AA47" s="302"/>
      <c r="AB47" s="302"/>
      <c r="AC47" s="302"/>
      <c r="AD47" s="302"/>
      <c r="AE47" s="302"/>
      <c r="AF47" s="302"/>
      <c r="AG47" s="302"/>
      <c r="AH47" s="302"/>
      <c r="AI47" s="295"/>
      <c r="AJ47" s="295"/>
      <c r="AK47" s="295"/>
      <c r="AL47" s="295"/>
      <c r="AM47" s="295"/>
    </row>
    <row r="48" spans="1:1024 1028:2048 2050:5119 5123:6143 6145:9214 9218:13309 13313:14336 14340:15360 15362:16377" x14ac:dyDescent="0.4">
      <c r="A48" s="340"/>
      <c r="B48" s="341" t="s">
        <v>134</v>
      </c>
      <c r="C48" s="20"/>
      <c r="D48" s="20"/>
      <c r="E48" s="127"/>
      <c r="F48" s="128"/>
      <c r="G48" s="128"/>
      <c r="H48" s="342"/>
      <c r="I48" s="343">
        <f t="shared" si="16"/>
        <v>0</v>
      </c>
      <c r="J48" s="344">
        <f>I48*12</f>
        <v>0</v>
      </c>
      <c r="K48" s="30"/>
      <c r="L48" s="350"/>
      <c r="M48" s="300"/>
      <c r="N48" s="301"/>
      <c r="O48" s="333"/>
      <c r="P48" s="61">
        <f t="shared" si="11"/>
        <v>0</v>
      </c>
      <c r="Q48" s="295">
        <f t="shared" si="12"/>
        <v>0</v>
      </c>
      <c r="R48" s="295">
        <f t="shared" si="13"/>
        <v>0</v>
      </c>
      <c r="S48" s="295">
        <f t="shared" si="14"/>
        <v>0</v>
      </c>
      <c r="T48" s="335">
        <f t="shared" si="15"/>
        <v>0</v>
      </c>
      <c r="U48" s="295"/>
      <c r="V48" s="384" t="e">
        <f>+V47/R_Units</f>
        <v>#DIV/0!</v>
      </c>
      <c r="W48" s="348"/>
      <c r="X48" s="302"/>
      <c r="Y48" s="302"/>
      <c r="Z48" s="302"/>
      <c r="AA48" s="302"/>
      <c r="AB48" s="302"/>
      <c r="AC48" s="302"/>
      <c r="AD48" s="302"/>
      <c r="AE48" s="302"/>
      <c r="AF48" s="302"/>
      <c r="AG48" s="302"/>
      <c r="AH48" s="302"/>
      <c r="AI48" s="295"/>
      <c r="AJ48" s="295"/>
      <c r="AK48" s="295"/>
      <c r="AL48" s="295"/>
      <c r="AM48" s="295"/>
    </row>
    <row r="49" spans="1:39" x14ac:dyDescent="0.4">
      <c r="A49" s="340"/>
      <c r="B49" s="341" t="s">
        <v>134</v>
      </c>
      <c r="C49" s="20"/>
      <c r="D49" s="20"/>
      <c r="E49" s="127"/>
      <c r="F49" s="128"/>
      <c r="G49" s="128"/>
      <c r="H49" s="342"/>
      <c r="I49" s="343">
        <f t="shared" si="16"/>
        <v>0</v>
      </c>
      <c r="J49" s="344">
        <f t="shared" si="17"/>
        <v>0</v>
      </c>
      <c r="K49" s="30"/>
      <c r="L49" s="350"/>
      <c r="M49" s="300"/>
      <c r="N49" s="301"/>
      <c r="O49" s="333"/>
      <c r="P49" s="61">
        <f t="shared" si="11"/>
        <v>0</v>
      </c>
      <c r="Q49" s="295">
        <f t="shared" si="12"/>
        <v>0</v>
      </c>
      <c r="R49" s="295">
        <f t="shared" si="13"/>
        <v>0</v>
      </c>
      <c r="S49" s="295">
        <f t="shared" si="14"/>
        <v>0</v>
      </c>
      <c r="T49" s="335">
        <f t="shared" si="15"/>
        <v>0</v>
      </c>
      <c r="U49" s="295"/>
      <c r="V49" s="348"/>
      <c r="W49" s="348"/>
      <c r="X49" s="302"/>
      <c r="Y49" s="302"/>
      <c r="Z49" s="302"/>
      <c r="AA49" s="302"/>
      <c r="AB49" s="302"/>
      <c r="AC49" s="302"/>
      <c r="AD49" s="302"/>
      <c r="AE49" s="302"/>
      <c r="AF49" s="302"/>
      <c r="AG49" s="302"/>
      <c r="AH49" s="302"/>
      <c r="AI49" s="295"/>
      <c r="AJ49" s="295"/>
      <c r="AK49" s="295"/>
      <c r="AL49" s="295"/>
      <c r="AM49" s="295"/>
    </row>
    <row r="50" spans="1:39" x14ac:dyDescent="0.4">
      <c r="A50" s="340"/>
      <c r="B50" s="341" t="s">
        <v>138</v>
      </c>
      <c r="C50" s="20"/>
      <c r="D50" s="20"/>
      <c r="E50" s="127"/>
      <c r="F50" s="128"/>
      <c r="G50" s="128"/>
      <c r="H50" s="342"/>
      <c r="I50" s="343">
        <f>E50*D50</f>
        <v>0</v>
      </c>
      <c r="J50" s="344">
        <f>I50*12</f>
        <v>0</v>
      </c>
      <c r="K50" s="30"/>
      <c r="L50" s="350"/>
      <c r="M50" s="300"/>
      <c r="N50" s="301"/>
      <c r="O50" s="333"/>
      <c r="P50" s="61">
        <f t="shared" si="11"/>
        <v>0</v>
      </c>
      <c r="Q50" s="295">
        <f t="shared" si="12"/>
        <v>0</v>
      </c>
      <c r="R50" s="295">
        <f t="shared" si="13"/>
        <v>0</v>
      </c>
      <c r="S50" s="295">
        <f t="shared" si="14"/>
        <v>0</v>
      </c>
      <c r="T50" s="335">
        <f t="shared" si="15"/>
        <v>0</v>
      </c>
      <c r="U50" s="295"/>
      <c r="V50" s="348"/>
      <c r="W50" s="348"/>
      <c r="X50" s="302"/>
      <c r="Y50" s="302"/>
      <c r="Z50" s="302"/>
      <c r="AA50" s="302"/>
      <c r="AB50" s="302"/>
      <c r="AC50" s="302"/>
      <c r="AD50" s="302"/>
      <c r="AE50" s="302"/>
      <c r="AF50" s="302"/>
      <c r="AG50" s="302"/>
      <c r="AH50" s="302"/>
      <c r="AI50" s="295"/>
      <c r="AJ50" s="295"/>
      <c r="AK50" s="295"/>
      <c r="AL50" s="295"/>
      <c r="AM50" s="295"/>
    </row>
    <row r="51" spans="1:39" ht="16.5" thickBot="1" x14ac:dyDescent="0.45">
      <c r="A51" s="340"/>
      <c r="B51" s="341" t="s">
        <v>138</v>
      </c>
      <c r="C51" s="20"/>
      <c r="D51" s="20"/>
      <c r="E51" s="127"/>
      <c r="F51" s="128"/>
      <c r="G51" s="128"/>
      <c r="H51" s="342"/>
      <c r="I51" s="343">
        <f>E51*D51</f>
        <v>0</v>
      </c>
      <c r="J51" s="344">
        <f>I51*12</f>
        <v>0</v>
      </c>
      <c r="K51" s="30"/>
      <c r="L51" s="350"/>
      <c r="M51" s="300"/>
      <c r="N51" s="301"/>
      <c r="O51" s="333"/>
      <c r="P51" s="61">
        <f t="shared" si="11"/>
        <v>0</v>
      </c>
      <c r="Q51" s="295">
        <f t="shared" si="12"/>
        <v>0</v>
      </c>
      <c r="R51" s="295">
        <f t="shared" si="13"/>
        <v>0</v>
      </c>
      <c r="S51" s="295">
        <f t="shared" si="14"/>
        <v>0</v>
      </c>
      <c r="T51" s="335">
        <f t="shared" si="15"/>
        <v>0</v>
      </c>
      <c r="U51" s="295"/>
      <c r="V51" s="348"/>
      <c r="W51" s="348"/>
      <c r="X51" s="302"/>
      <c r="Y51" s="302"/>
      <c r="Z51" s="302"/>
      <c r="AA51" s="302"/>
      <c r="AB51" s="302"/>
      <c r="AC51" s="302"/>
      <c r="AD51" s="302"/>
      <c r="AE51" s="302"/>
      <c r="AF51" s="302"/>
      <c r="AG51" s="302"/>
      <c r="AH51" s="302"/>
      <c r="AI51" s="295"/>
      <c r="AJ51" s="295"/>
      <c r="AK51" s="295"/>
      <c r="AL51" s="295"/>
      <c r="AM51" s="295"/>
    </row>
    <row r="52" spans="1:39" ht="16.5" thickBot="1" x14ac:dyDescent="0.45">
      <c r="A52" s="340"/>
      <c r="B52" s="385" t="s">
        <v>161</v>
      </c>
      <c r="C52" s="386">
        <f>SUMPRODUCT(C13:C26,D13:D26)+SUMPRODUCT(C28:C42,D28:D42)+SUMPRODUCT(C44:C51,D44:D51)</f>
        <v>0</v>
      </c>
      <c r="D52" s="293"/>
      <c r="E52" s="293"/>
      <c r="F52" s="293"/>
      <c r="G52" s="293"/>
      <c r="H52" s="293"/>
      <c r="I52" s="387"/>
      <c r="J52" s="388">
        <f>SUM(J13:J51)</f>
        <v>0</v>
      </c>
      <c r="K52" s="293"/>
      <c r="L52" s="350"/>
      <c r="M52" s="300"/>
      <c r="N52" s="301"/>
      <c r="O52" s="333"/>
      <c r="P52" s="61"/>
      <c r="Q52" s="189">
        <f>SUM(Q13:Q51)</f>
        <v>0</v>
      </c>
      <c r="R52" s="189">
        <f>SUM(R13:R51)</f>
        <v>0</v>
      </c>
      <c r="S52" s="189">
        <f>SUM(S13:S51)</f>
        <v>0</v>
      </c>
      <c r="T52" s="189">
        <f>SUM(T13:T51)</f>
        <v>0</v>
      </c>
      <c r="U52" s="295"/>
      <c r="V52" s="383" t="s">
        <v>162</v>
      </c>
      <c r="W52" s="389"/>
      <c r="X52" s="302"/>
      <c r="Y52" s="302"/>
      <c r="Z52" s="302"/>
      <c r="AA52" s="302"/>
      <c r="AB52" s="302"/>
      <c r="AC52" s="302"/>
      <c r="AD52" s="302"/>
      <c r="AE52" s="302"/>
      <c r="AF52" s="302"/>
      <c r="AG52" s="302"/>
      <c r="AH52" s="302"/>
      <c r="AI52" s="295"/>
      <c r="AJ52" s="295"/>
      <c r="AK52" s="295"/>
      <c r="AL52" s="295"/>
      <c r="AM52" s="295"/>
    </row>
    <row r="53" spans="1:39" ht="16.5" thickBot="1" x14ac:dyDescent="0.45">
      <c r="A53" s="340"/>
      <c r="B53" s="390" t="s">
        <v>163</v>
      </c>
      <c r="C53" s="298"/>
      <c r="D53" s="391">
        <f>SUM(D13:D26,D28:D42,D44:D51)</f>
        <v>0</v>
      </c>
      <c r="E53" s="298"/>
      <c r="F53" s="298"/>
      <c r="G53" s="298"/>
      <c r="H53" s="392"/>
      <c r="I53" s="306"/>
      <c r="J53" s="293"/>
      <c r="K53" s="293"/>
      <c r="L53" s="294"/>
      <c r="M53" s="300"/>
      <c r="N53" s="301"/>
      <c r="O53" s="393"/>
      <c r="P53" s="394">
        <f>IF(R_Units=0, 0,SUM(P14:P52)/R_Units)</f>
        <v>0</v>
      </c>
      <c r="Q53" s="394">
        <f>IF(R_Units=0, 0,SUM(Q14:Q52)/R_Units)</f>
        <v>0</v>
      </c>
      <c r="R53" s="394">
        <f>IF(R_Units=0, 0,SUM(R14:R52)/R_Units)</f>
        <v>0</v>
      </c>
      <c r="S53" s="394">
        <f>IF(R_Units=0, 0,SUM(S14:S52)/R_Units)</f>
        <v>0</v>
      </c>
      <c r="T53" s="395">
        <f>IF(R_Units=0, 0,SUM(T14:T52)/R_Units)</f>
        <v>0</v>
      </c>
      <c r="U53" s="295"/>
      <c r="V53" s="383">
        <f>SUM(P13:P52)</f>
        <v>0</v>
      </c>
      <c r="W53" s="295"/>
      <c r="X53" s="302"/>
      <c r="Y53" s="302"/>
      <c r="Z53" s="302"/>
      <c r="AA53" s="302"/>
      <c r="AB53" s="302"/>
      <c r="AC53" s="302"/>
      <c r="AD53" s="302"/>
      <c r="AE53" s="302"/>
      <c r="AF53" s="302"/>
      <c r="AG53" s="302"/>
      <c r="AH53" s="302"/>
      <c r="AI53" s="295"/>
      <c r="AJ53" s="295"/>
      <c r="AK53" s="295"/>
      <c r="AL53" s="295"/>
      <c r="AM53" s="295"/>
    </row>
    <row r="54" spans="1:39" ht="16.5" thickBot="1" x14ac:dyDescent="0.45">
      <c r="A54" s="340"/>
      <c r="B54" s="298"/>
      <c r="C54" s="298"/>
      <c r="D54" s="316"/>
      <c r="E54" s="298"/>
      <c r="F54" s="298"/>
      <c r="G54" s="298"/>
      <c r="H54" s="392"/>
      <c r="I54" s="306"/>
      <c r="J54" s="293"/>
      <c r="K54" s="293"/>
      <c r="L54" s="350"/>
      <c r="M54" s="300"/>
      <c r="N54" s="301"/>
      <c r="O54" s="294"/>
      <c r="P54" s="62"/>
      <c r="Q54" s="62"/>
      <c r="R54" s="62"/>
      <c r="S54" s="62"/>
      <c r="T54" s="62"/>
      <c r="U54" s="295"/>
      <c r="V54" s="396">
        <f>IF(R_Units=0,0,V53/R_Units)</f>
        <v>0</v>
      </c>
      <c r="W54" s="397"/>
      <c r="X54" s="302"/>
      <c r="Y54" s="302"/>
      <c r="Z54" s="302"/>
      <c r="AA54" s="302"/>
      <c r="AB54" s="302"/>
      <c r="AC54" s="302"/>
      <c r="AD54" s="302"/>
      <c r="AE54" s="302"/>
      <c r="AF54" s="302"/>
      <c r="AG54" s="302"/>
      <c r="AH54" s="302"/>
      <c r="AI54" s="295"/>
      <c r="AJ54" s="295"/>
      <c r="AK54" s="295"/>
      <c r="AL54" s="295"/>
      <c r="AM54" s="295"/>
    </row>
    <row r="55" spans="1:39" ht="23.25" customHeight="1" x14ac:dyDescent="0.4">
      <c r="A55" s="398"/>
      <c r="B55" s="399"/>
      <c r="C55" s="399"/>
      <c r="D55" s="399"/>
      <c r="E55" s="399"/>
      <c r="F55" s="399"/>
      <c r="G55" s="399"/>
      <c r="H55" s="399"/>
      <c r="I55" s="399"/>
      <c r="J55" s="399"/>
      <c r="K55" s="399"/>
      <c r="L55" s="400"/>
      <c r="M55" s="401"/>
      <c r="N55" s="301"/>
      <c r="O55" s="294"/>
      <c r="P55" s="62"/>
      <c r="Q55" s="62"/>
      <c r="R55" s="62"/>
      <c r="S55" s="62"/>
      <c r="T55" s="62"/>
      <c r="U55" s="295"/>
      <c r="V55" s="348"/>
      <c r="W55" s="348"/>
      <c r="X55" s="302"/>
      <c r="Y55" s="302"/>
      <c r="Z55" s="302"/>
      <c r="AA55" s="302"/>
      <c r="AB55" s="302"/>
      <c r="AC55" s="302"/>
      <c r="AD55" s="302"/>
      <c r="AE55" s="302"/>
      <c r="AF55" s="302"/>
      <c r="AG55" s="302"/>
      <c r="AH55" s="302"/>
      <c r="AI55" s="295"/>
      <c r="AJ55" s="295"/>
      <c r="AK55" s="295"/>
      <c r="AL55" s="295"/>
      <c r="AM55" s="295"/>
    </row>
    <row r="56" spans="1:39" x14ac:dyDescent="0.4">
      <c r="A56" s="373"/>
      <c r="B56" s="292"/>
      <c r="C56" s="292"/>
      <c r="D56" s="292"/>
      <c r="E56" s="292"/>
      <c r="F56" s="292"/>
      <c r="G56" s="292"/>
      <c r="H56" s="292"/>
      <c r="I56" s="292"/>
      <c r="J56" s="292"/>
      <c r="K56" s="293"/>
      <c r="L56" s="373"/>
      <c r="M56" s="301"/>
      <c r="N56" s="301"/>
      <c r="O56" s="294"/>
      <c r="P56" s="294"/>
      <c r="Q56" s="294"/>
      <c r="R56" s="294"/>
      <c r="S56" s="294"/>
      <c r="T56" s="294"/>
      <c r="U56" s="295"/>
      <c r="V56" s="402"/>
      <c r="W56" s="402"/>
      <c r="X56" s="302"/>
      <c r="Y56" s="302"/>
      <c r="Z56" s="302"/>
      <c r="AA56" s="302"/>
      <c r="AB56" s="302"/>
      <c r="AC56" s="302"/>
      <c r="AD56" s="302"/>
      <c r="AE56" s="302"/>
      <c r="AF56" s="302"/>
      <c r="AG56" s="302"/>
      <c r="AH56" s="302"/>
      <c r="AI56" s="295"/>
      <c r="AJ56" s="295"/>
      <c r="AK56" s="295"/>
      <c r="AL56" s="295"/>
      <c r="AM56" s="295"/>
    </row>
    <row r="57" spans="1:39" s="404" customFormat="1" x14ac:dyDescent="0.4">
      <c r="A57" s="373"/>
      <c r="B57" s="292"/>
      <c r="C57" s="292"/>
      <c r="D57" s="292"/>
      <c r="E57" s="292"/>
      <c r="F57" s="292"/>
      <c r="G57" s="292"/>
      <c r="H57" s="292"/>
      <c r="I57" s="292"/>
      <c r="J57" s="292"/>
      <c r="K57" s="403"/>
      <c r="L57" s="294"/>
      <c r="M57" s="373"/>
      <c r="N57" s="301"/>
      <c r="O57" s="294"/>
      <c r="P57" s="294"/>
      <c r="Q57" s="294"/>
      <c r="R57" s="294"/>
      <c r="S57" s="294"/>
      <c r="T57" s="294"/>
      <c r="U57" s="295"/>
      <c r="V57" s="348"/>
      <c r="W57" s="348"/>
      <c r="X57" s="302"/>
      <c r="Y57" s="302"/>
      <c r="Z57" s="302"/>
      <c r="AA57" s="302"/>
      <c r="AB57" s="302"/>
      <c r="AC57" s="302"/>
      <c r="AD57" s="302"/>
      <c r="AE57" s="302"/>
      <c r="AF57" s="302"/>
      <c r="AG57" s="302"/>
      <c r="AH57" s="302"/>
      <c r="AI57" s="295"/>
      <c r="AJ57" s="295"/>
      <c r="AK57" s="295"/>
      <c r="AL57" s="295"/>
      <c r="AM57" s="295"/>
    </row>
    <row r="58" spans="1:39" x14ac:dyDescent="0.4">
      <c r="A58" s="373"/>
      <c r="B58" s="292"/>
      <c r="C58" s="292"/>
      <c r="D58" s="292"/>
      <c r="E58" s="292"/>
      <c r="F58" s="292"/>
      <c r="G58" s="292"/>
      <c r="H58" s="292"/>
      <c r="I58" s="292"/>
      <c r="J58" s="293"/>
      <c r="K58" s="293"/>
      <c r="L58" s="294"/>
      <c r="M58" s="301"/>
      <c r="N58" s="301"/>
      <c r="O58" s="295"/>
      <c r="P58" s="405">
        <f>IF(Y22=0,0,SUMPRODUCT(P13:P51,G13:G51)/Y22)</f>
        <v>0</v>
      </c>
      <c r="Q58" s="294"/>
      <c r="R58" s="405">
        <f>IF(Y22=0,0,SUMPRODUCT(P13:P51,F13:F51)/Y22)</f>
        <v>0</v>
      </c>
      <c r="S58" s="294"/>
      <c r="T58" s="294"/>
      <c r="U58" s="295"/>
      <c r="V58" s="295"/>
      <c r="W58" s="295"/>
      <c r="X58" s="302"/>
      <c r="Y58" s="302"/>
      <c r="Z58" s="302"/>
      <c r="AA58" s="302"/>
      <c r="AB58" s="302"/>
      <c r="AC58" s="302"/>
      <c r="AD58" s="302"/>
      <c r="AE58" s="302"/>
      <c r="AF58" s="302"/>
      <c r="AG58" s="302"/>
      <c r="AH58" s="302"/>
      <c r="AI58" s="295"/>
      <c r="AJ58" s="295"/>
      <c r="AK58" s="295"/>
      <c r="AL58" s="295"/>
      <c r="AM58" s="295"/>
    </row>
    <row r="59" spans="1:39" x14ac:dyDescent="0.4">
      <c r="A59" s="373"/>
      <c r="B59" s="292"/>
      <c r="C59" s="292"/>
      <c r="D59" s="292"/>
      <c r="E59" s="292"/>
      <c r="F59" s="292"/>
      <c r="G59" s="292"/>
      <c r="H59" s="292"/>
      <c r="I59" s="292"/>
      <c r="J59" s="293"/>
      <c r="K59" s="293"/>
      <c r="L59" s="294"/>
      <c r="M59" s="301"/>
      <c r="N59" s="301"/>
      <c r="O59" s="295"/>
      <c r="P59" s="295"/>
      <c r="Q59" s="295"/>
      <c r="R59" s="295"/>
      <c r="S59" s="295"/>
      <c r="T59" s="295"/>
      <c r="U59" s="295"/>
      <c r="V59" s="295"/>
      <c r="W59" s="295"/>
      <c r="X59" s="302"/>
      <c r="Y59" s="302"/>
      <c r="Z59" s="302"/>
      <c r="AA59" s="302"/>
      <c r="AB59" s="302"/>
      <c r="AC59" s="302"/>
      <c r="AD59" s="302"/>
      <c r="AE59" s="302"/>
      <c r="AF59" s="302"/>
      <c r="AG59" s="302"/>
      <c r="AH59" s="302"/>
      <c r="AI59" s="295"/>
      <c r="AJ59" s="295"/>
      <c r="AK59" s="295"/>
      <c r="AL59" s="295"/>
      <c r="AM59" s="295"/>
    </row>
    <row r="60" spans="1:39" x14ac:dyDescent="0.4">
      <c r="A60" s="373"/>
      <c r="B60" s="292"/>
      <c r="C60" s="292"/>
      <c r="D60" s="292"/>
      <c r="E60" s="292"/>
      <c r="F60" s="292"/>
      <c r="G60" s="292"/>
      <c r="H60" s="292"/>
      <c r="I60" s="292"/>
      <c r="J60" s="293"/>
      <c r="K60" s="293"/>
      <c r="L60" s="294"/>
      <c r="M60" s="301"/>
      <c r="N60" s="301"/>
      <c r="O60" s="295"/>
      <c r="P60" s="295"/>
      <c r="Q60" s="295"/>
      <c r="R60" s="295"/>
      <c r="S60" s="295"/>
      <c r="T60" s="295"/>
      <c r="U60" s="295"/>
      <c r="V60" s="295"/>
      <c r="W60" s="295"/>
      <c r="X60" s="302"/>
      <c r="Y60" s="302"/>
      <c r="Z60" s="302"/>
      <c r="AA60" s="302"/>
      <c r="AB60" s="302"/>
      <c r="AC60" s="302"/>
      <c r="AD60" s="302"/>
      <c r="AE60" s="302"/>
      <c r="AF60" s="302"/>
      <c r="AG60" s="302"/>
      <c r="AH60" s="302"/>
      <c r="AI60" s="295"/>
      <c r="AJ60" s="295"/>
      <c r="AK60" s="295"/>
      <c r="AL60" s="295"/>
      <c r="AM60" s="295"/>
    </row>
    <row r="61" spans="1:39" s="404" customFormat="1" x14ac:dyDescent="0.4">
      <c r="A61" s="373"/>
      <c r="B61" s="292"/>
      <c r="C61" s="292"/>
      <c r="D61" s="292"/>
      <c r="E61" s="292"/>
      <c r="F61" s="292"/>
      <c r="G61" s="292"/>
      <c r="H61" s="292"/>
      <c r="I61" s="292"/>
      <c r="J61" s="292"/>
      <c r="K61" s="293"/>
      <c r="L61" s="294"/>
      <c r="M61" s="301"/>
      <c r="N61" s="295"/>
      <c r="O61" s="295"/>
      <c r="P61" s="295"/>
      <c r="Q61" s="295"/>
      <c r="R61" s="295"/>
      <c r="S61" s="295"/>
      <c r="T61" s="295"/>
      <c r="U61" s="295"/>
      <c r="V61" s="295"/>
      <c r="W61" s="295"/>
      <c r="X61" s="302"/>
      <c r="Y61" s="302"/>
      <c r="Z61" s="302"/>
      <c r="AA61" s="302"/>
      <c r="AB61" s="302"/>
      <c r="AC61" s="302"/>
      <c r="AD61" s="302"/>
      <c r="AE61" s="302"/>
      <c r="AF61" s="302"/>
      <c r="AG61" s="302"/>
      <c r="AH61" s="302"/>
      <c r="AI61" s="295"/>
      <c r="AJ61" s="295"/>
      <c r="AK61" s="295"/>
      <c r="AL61" s="295"/>
      <c r="AM61" s="295"/>
    </row>
    <row r="62" spans="1:39" x14ac:dyDescent="0.4">
      <c r="A62" s="373"/>
      <c r="B62" s="292"/>
      <c r="C62" s="292"/>
      <c r="D62" s="292"/>
      <c r="E62" s="292"/>
      <c r="F62" s="292"/>
      <c r="G62" s="292"/>
      <c r="H62" s="292"/>
      <c r="I62" s="292"/>
      <c r="J62" s="293"/>
      <c r="K62" s="293"/>
      <c r="L62" s="294"/>
      <c r="M62" s="301"/>
      <c r="N62" s="295"/>
      <c r="O62" s="295"/>
      <c r="P62" s="294" t="s">
        <v>164</v>
      </c>
      <c r="Q62" s="294"/>
      <c r="R62" s="406" t="str">
        <f>IF(X24="Pass","Yes","No")</f>
        <v>No</v>
      </c>
      <c r="S62" s="295"/>
      <c r="T62" s="295"/>
      <c r="U62" s="295"/>
      <c r="V62" s="295"/>
      <c r="W62" s="295"/>
      <c r="X62" s="302"/>
      <c r="Y62" s="302"/>
      <c r="Z62" s="302"/>
      <c r="AA62" s="302"/>
      <c r="AB62" s="302"/>
      <c r="AC62" s="302"/>
      <c r="AD62" s="302"/>
      <c r="AE62" s="302"/>
      <c r="AF62" s="302"/>
      <c r="AG62" s="302"/>
      <c r="AH62" s="302"/>
      <c r="AI62" s="295"/>
      <c r="AJ62" s="295"/>
      <c r="AK62" s="295"/>
      <c r="AL62" s="295"/>
      <c r="AM62" s="295"/>
    </row>
    <row r="63" spans="1:39" x14ac:dyDescent="0.4">
      <c r="A63" s="373"/>
      <c r="B63" s="292"/>
      <c r="C63" s="292"/>
      <c r="D63" s="292"/>
      <c r="E63" s="292"/>
      <c r="F63" s="292"/>
      <c r="G63" s="292"/>
      <c r="H63" s="292"/>
      <c r="I63" s="292"/>
      <c r="J63" s="293"/>
      <c r="K63" s="293"/>
      <c r="L63" s="294"/>
      <c r="M63" s="301"/>
      <c r="N63" s="295"/>
      <c r="O63" s="295"/>
      <c r="P63" s="407" t="s">
        <v>165</v>
      </c>
      <c r="Q63" s="407"/>
      <c r="R63" s="408" t="str">
        <f>IF($Y$23&gt;=30.99%,"Yes","No")</f>
        <v>No</v>
      </c>
      <c r="S63" s="295"/>
      <c r="T63" s="295"/>
      <c r="U63" s="295"/>
      <c r="V63" s="295"/>
      <c r="W63" s="295"/>
      <c r="X63" s="302"/>
      <c r="Y63" s="302"/>
      <c r="Z63" s="302"/>
      <c r="AA63" s="302"/>
      <c r="AB63" s="302"/>
      <c r="AC63" s="302"/>
      <c r="AD63" s="302"/>
      <c r="AE63" s="302"/>
      <c r="AF63" s="302"/>
      <c r="AG63" s="302"/>
      <c r="AH63" s="302"/>
      <c r="AI63" s="295"/>
      <c r="AJ63" s="295"/>
      <c r="AK63" s="295"/>
      <c r="AL63" s="295"/>
      <c r="AM63" s="295"/>
    </row>
    <row r="64" spans="1:39" x14ac:dyDescent="0.4">
      <c r="A64" s="373"/>
      <c r="B64" s="292"/>
      <c r="C64" s="292"/>
      <c r="D64" s="292"/>
      <c r="E64" s="292"/>
      <c r="F64" s="292"/>
      <c r="G64" s="292"/>
      <c r="H64" s="292"/>
      <c r="I64" s="292"/>
      <c r="J64" s="293"/>
      <c r="K64" s="293"/>
      <c r="L64" s="294"/>
      <c r="M64" s="301"/>
      <c r="N64" s="295"/>
      <c r="O64" s="295"/>
      <c r="P64" s="407" t="s">
        <v>166</v>
      </c>
      <c r="Q64" s="407"/>
      <c r="R64" s="408" t="str">
        <f>IF($Y$23&gt;=40.99%,"Yes","No")</f>
        <v>No</v>
      </c>
      <c r="S64" s="295"/>
      <c r="T64" s="295"/>
      <c r="U64" s="295"/>
      <c r="V64" s="295"/>
      <c r="W64" s="295"/>
      <c r="X64" s="302"/>
      <c r="Y64" s="302"/>
      <c r="Z64" s="302"/>
      <c r="AA64" s="302"/>
      <c r="AB64" s="302"/>
      <c r="AC64" s="302"/>
      <c r="AD64" s="302"/>
      <c r="AE64" s="302"/>
      <c r="AF64" s="302"/>
      <c r="AG64" s="302"/>
      <c r="AH64" s="302"/>
      <c r="AI64" s="295"/>
      <c r="AJ64" s="295"/>
      <c r="AK64" s="295"/>
      <c r="AL64" s="295"/>
      <c r="AM64" s="295"/>
    </row>
    <row r="65" spans="1:16378" x14ac:dyDescent="0.4">
      <c r="A65" s="373"/>
      <c r="B65" s="292"/>
      <c r="C65" s="292"/>
      <c r="D65" s="292"/>
      <c r="E65" s="292"/>
      <c r="F65" s="292"/>
      <c r="G65" s="292"/>
      <c r="H65" s="292"/>
      <c r="I65" s="292"/>
      <c r="J65" s="293"/>
      <c r="K65" s="293"/>
      <c r="L65" s="294"/>
      <c r="M65" s="301"/>
      <c r="N65" s="295"/>
      <c r="O65" s="295"/>
      <c r="P65" s="407" t="s">
        <v>167</v>
      </c>
      <c r="Q65" s="407"/>
      <c r="R65" s="408" t="str">
        <f>IF($Y$23&gt;=50.99%,"Yes","No")</f>
        <v>No</v>
      </c>
      <c r="S65" s="295"/>
      <c r="T65" s="295"/>
      <c r="U65" s="295"/>
      <c r="V65" s="295"/>
      <c r="W65" s="295"/>
      <c r="X65" s="302"/>
      <c r="Y65" s="302"/>
      <c r="Z65" s="302"/>
      <c r="AA65" s="302"/>
      <c r="AB65" s="302"/>
      <c r="AC65" s="302"/>
      <c r="AD65" s="302"/>
      <c r="AE65" s="302"/>
      <c r="AF65" s="302"/>
      <c r="AG65" s="302"/>
      <c r="AH65" s="302"/>
      <c r="AI65" s="295"/>
      <c r="AJ65" s="295"/>
      <c r="AK65" s="295"/>
      <c r="AL65" s="295"/>
      <c r="AM65" s="295"/>
    </row>
    <row r="66" spans="1:16378" x14ac:dyDescent="0.4">
      <c r="A66" s="373"/>
      <c r="B66" s="292"/>
      <c r="C66" s="293"/>
      <c r="D66" s="293"/>
      <c r="E66" s="292"/>
      <c r="F66" s="292"/>
      <c r="G66" s="292"/>
      <c r="H66" s="292"/>
      <c r="I66" s="292"/>
      <c r="J66" s="293"/>
      <c r="K66" s="293"/>
      <c r="L66" s="294"/>
      <c r="M66" s="301"/>
      <c r="N66" s="295"/>
      <c r="O66" s="295"/>
      <c r="P66" s="407" t="s">
        <v>168</v>
      </c>
      <c r="Q66" s="407"/>
      <c r="R66" s="408" t="str">
        <f>IF($Y$23&gt;=54.99%,"Yes","No")</f>
        <v>No</v>
      </c>
      <c r="S66" s="295"/>
      <c r="T66" s="295"/>
      <c r="U66" s="295"/>
      <c r="V66" s="295"/>
      <c r="W66" s="295"/>
      <c r="X66" s="302"/>
      <c r="Y66" s="302"/>
      <c r="Z66" s="302"/>
      <c r="AA66" s="302"/>
      <c r="AB66" s="302"/>
      <c r="AC66" s="302"/>
      <c r="AD66" s="302"/>
      <c r="AE66" s="302"/>
      <c r="AF66" s="302"/>
      <c r="AG66" s="302"/>
      <c r="AH66" s="302"/>
      <c r="AI66" s="295"/>
      <c r="AJ66" s="295"/>
      <c r="AK66" s="295"/>
      <c r="AL66" s="295"/>
      <c r="AM66" s="295"/>
    </row>
    <row r="67" spans="1:16378" s="411" customFormat="1" ht="10.4" customHeight="1" x14ac:dyDescent="0.4">
      <c r="A67" s="373"/>
      <c r="B67" s="292"/>
      <c r="C67" s="292"/>
      <c r="D67" s="292"/>
      <c r="E67" s="292"/>
      <c r="F67" s="292"/>
      <c r="G67" s="292"/>
      <c r="H67" s="292"/>
      <c r="I67" s="292"/>
      <c r="J67" s="293"/>
      <c r="K67" s="293"/>
      <c r="L67" s="294"/>
      <c r="M67" s="301"/>
      <c r="N67" s="301"/>
      <c r="O67" s="301"/>
      <c r="P67" s="407"/>
      <c r="Q67" s="407"/>
      <c r="R67" s="408"/>
      <c r="S67" s="301"/>
      <c r="T67" s="301"/>
      <c r="U67" s="301"/>
      <c r="V67" s="301"/>
      <c r="W67" s="301"/>
      <c r="X67" s="301"/>
      <c r="Y67" s="301"/>
      <c r="Z67" s="301"/>
      <c r="AA67" s="301"/>
      <c r="AB67" s="301"/>
      <c r="AC67" s="301"/>
      <c r="AD67" s="301"/>
      <c r="AE67" s="301"/>
      <c r="AF67" s="301"/>
      <c r="AG67" s="301"/>
      <c r="AH67" s="301"/>
      <c r="AI67" s="301"/>
      <c r="AJ67" s="301"/>
      <c r="AK67" s="301"/>
      <c r="AL67" s="301"/>
      <c r="AM67" s="301"/>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c r="CH67" s="409"/>
      <c r="CI67" s="409"/>
      <c r="CJ67" s="409"/>
      <c r="CK67" s="409"/>
      <c r="CL67" s="409"/>
      <c r="CM67" s="409"/>
      <c r="CN67" s="409"/>
      <c r="CO67" s="409"/>
      <c r="CP67" s="409"/>
      <c r="CQ67" s="409"/>
      <c r="CR67" s="409"/>
      <c r="CS67" s="409"/>
      <c r="CT67" s="409"/>
      <c r="CU67" s="409"/>
      <c r="CV67" s="409"/>
      <c r="CW67" s="409"/>
      <c r="CX67" s="409"/>
      <c r="CY67" s="409"/>
      <c r="CZ67" s="409"/>
      <c r="DA67" s="409"/>
      <c r="DB67" s="409"/>
      <c r="DC67" s="409"/>
      <c r="DD67" s="409"/>
      <c r="DE67" s="409"/>
      <c r="DF67" s="409"/>
      <c r="DG67" s="409"/>
      <c r="DH67" s="409"/>
      <c r="DI67" s="409"/>
      <c r="DJ67" s="409"/>
      <c r="DK67" s="409"/>
      <c r="DL67" s="409"/>
      <c r="DM67" s="409"/>
      <c r="DN67" s="409"/>
      <c r="DO67" s="409"/>
      <c r="DP67" s="409"/>
      <c r="DQ67" s="409"/>
      <c r="DR67" s="409"/>
      <c r="DS67" s="409"/>
      <c r="DT67" s="409"/>
      <c r="DU67" s="409"/>
      <c r="DV67" s="409"/>
      <c r="DW67" s="409"/>
      <c r="DX67" s="409"/>
      <c r="DY67" s="409"/>
      <c r="DZ67" s="409"/>
      <c r="EA67" s="409"/>
      <c r="EB67" s="409"/>
      <c r="EC67" s="409"/>
      <c r="ED67" s="409"/>
      <c r="EE67" s="409"/>
      <c r="EF67" s="409"/>
      <c r="EG67" s="409"/>
      <c r="EH67" s="409"/>
      <c r="EI67" s="409"/>
      <c r="EJ67" s="409"/>
      <c r="EK67" s="409"/>
      <c r="EL67" s="409"/>
      <c r="EM67" s="409"/>
      <c r="EN67" s="409"/>
      <c r="EO67" s="409"/>
      <c r="EP67" s="409"/>
      <c r="EQ67" s="409"/>
      <c r="ER67" s="409"/>
      <c r="ES67" s="409"/>
      <c r="ET67" s="409"/>
      <c r="EU67" s="409"/>
      <c r="EV67" s="409"/>
      <c r="EW67" s="409"/>
      <c r="EX67" s="409"/>
      <c r="EY67" s="409"/>
      <c r="EZ67" s="409"/>
      <c r="FA67" s="409"/>
      <c r="FB67" s="409"/>
      <c r="FC67" s="409"/>
      <c r="FD67" s="409"/>
      <c r="FE67" s="409"/>
      <c r="FF67" s="409"/>
      <c r="FG67" s="409"/>
      <c r="FH67" s="409"/>
      <c r="FI67" s="409"/>
      <c r="FJ67" s="409"/>
      <c r="FK67" s="409"/>
      <c r="FL67" s="409"/>
      <c r="FM67" s="409"/>
      <c r="FN67" s="409"/>
      <c r="FO67" s="409"/>
      <c r="FP67" s="409"/>
      <c r="FQ67" s="409"/>
      <c r="FR67" s="409"/>
      <c r="FS67" s="409"/>
      <c r="FT67" s="409"/>
      <c r="FU67" s="409"/>
      <c r="FV67" s="409"/>
      <c r="FW67" s="409"/>
      <c r="FX67" s="409"/>
      <c r="FY67" s="409"/>
      <c r="FZ67" s="409"/>
      <c r="GA67" s="409"/>
      <c r="GB67" s="409"/>
      <c r="GC67" s="409"/>
      <c r="GD67" s="409"/>
      <c r="GE67" s="409"/>
      <c r="GF67" s="409"/>
      <c r="GG67" s="409"/>
      <c r="GH67" s="409"/>
      <c r="GI67" s="409"/>
      <c r="GJ67" s="409"/>
      <c r="GK67" s="409"/>
      <c r="GL67" s="409"/>
      <c r="GM67" s="409"/>
      <c r="GN67" s="409"/>
      <c r="GO67" s="409"/>
      <c r="GP67" s="409"/>
      <c r="GQ67" s="409"/>
      <c r="GR67" s="409"/>
      <c r="GS67" s="409"/>
      <c r="GT67" s="409"/>
      <c r="GU67" s="409"/>
      <c r="GV67" s="409"/>
      <c r="GW67" s="409"/>
      <c r="GX67" s="409"/>
      <c r="GY67" s="409"/>
      <c r="GZ67" s="409"/>
      <c r="HA67" s="409"/>
      <c r="HB67" s="409"/>
      <c r="HC67" s="409"/>
      <c r="HD67" s="409"/>
      <c r="HE67" s="409"/>
      <c r="HF67" s="409"/>
      <c r="HG67" s="409"/>
      <c r="HH67" s="409"/>
      <c r="HI67" s="409"/>
      <c r="HJ67" s="409"/>
      <c r="HK67" s="409"/>
      <c r="HL67" s="409"/>
      <c r="HM67" s="409"/>
      <c r="HN67" s="409"/>
      <c r="HO67" s="409"/>
      <c r="HP67" s="409"/>
      <c r="HQ67" s="409"/>
      <c r="HR67" s="409"/>
      <c r="HS67" s="409"/>
      <c r="HT67" s="409"/>
      <c r="HU67" s="409"/>
      <c r="HV67" s="409"/>
      <c r="HW67" s="409"/>
      <c r="HX67" s="409"/>
      <c r="HY67" s="409"/>
      <c r="HZ67" s="409"/>
      <c r="IA67" s="409"/>
      <c r="IB67" s="409"/>
      <c r="IC67" s="409"/>
      <c r="ID67" s="409"/>
      <c r="IE67" s="409"/>
      <c r="IF67" s="409"/>
      <c r="IG67" s="409"/>
      <c r="IH67" s="409"/>
      <c r="II67" s="409"/>
      <c r="IJ67" s="409"/>
      <c r="IK67" s="409"/>
      <c r="IL67" s="409"/>
      <c r="IM67" s="409"/>
      <c r="IN67" s="409"/>
      <c r="IO67" s="409"/>
      <c r="IP67" s="409"/>
      <c r="IQ67" s="409"/>
      <c r="IR67" s="409"/>
      <c r="IS67" s="409"/>
      <c r="IT67" s="409"/>
      <c r="IU67" s="409"/>
      <c r="IV67" s="409"/>
      <c r="IW67" s="409"/>
      <c r="IX67" s="409"/>
      <c r="IY67" s="409"/>
      <c r="IZ67" s="409"/>
      <c r="JA67" s="409"/>
      <c r="JB67" s="409"/>
      <c r="JC67" s="409"/>
      <c r="JD67" s="409"/>
      <c r="JE67" s="409"/>
      <c r="JF67" s="409"/>
      <c r="JG67" s="409"/>
      <c r="JH67" s="409"/>
      <c r="JI67" s="409"/>
      <c r="JJ67" s="409"/>
      <c r="JK67" s="409"/>
      <c r="JL67" s="409"/>
      <c r="JM67" s="409"/>
      <c r="JN67" s="409"/>
      <c r="JO67" s="409"/>
      <c r="JP67" s="409"/>
      <c r="JQ67" s="409"/>
      <c r="JR67" s="409"/>
      <c r="JS67" s="409"/>
      <c r="JT67" s="409"/>
      <c r="JU67" s="409"/>
      <c r="JV67" s="409"/>
      <c r="JW67" s="409"/>
      <c r="JX67" s="409"/>
      <c r="JY67" s="409"/>
      <c r="JZ67" s="409"/>
      <c r="KA67" s="409"/>
      <c r="KB67" s="409"/>
      <c r="KC67" s="409"/>
      <c r="KD67" s="409"/>
      <c r="KE67" s="409"/>
      <c r="KF67" s="409"/>
      <c r="KG67" s="409"/>
      <c r="KH67" s="409"/>
      <c r="KI67" s="409"/>
      <c r="KJ67" s="409"/>
      <c r="KK67" s="409"/>
      <c r="KL67" s="409"/>
      <c r="KM67" s="409"/>
      <c r="KN67" s="409"/>
      <c r="KO67" s="409"/>
      <c r="KP67" s="409"/>
      <c r="KQ67" s="409"/>
      <c r="KR67" s="409"/>
      <c r="KS67" s="409"/>
      <c r="KT67" s="409"/>
      <c r="KU67" s="409"/>
      <c r="KV67" s="409"/>
      <c r="KW67" s="409"/>
      <c r="KX67" s="409"/>
      <c r="KY67" s="409"/>
      <c r="KZ67" s="409"/>
      <c r="LA67" s="409"/>
      <c r="LB67" s="409"/>
      <c r="LC67" s="409"/>
      <c r="LD67" s="409"/>
      <c r="LE67" s="409"/>
      <c r="LF67" s="409"/>
      <c r="LG67" s="409"/>
      <c r="LH67" s="409"/>
      <c r="LI67" s="409"/>
      <c r="LJ67" s="409"/>
      <c r="LK67" s="409"/>
      <c r="LL67" s="409"/>
      <c r="LM67" s="409"/>
      <c r="LN67" s="409"/>
      <c r="LO67" s="409"/>
      <c r="LP67" s="409"/>
      <c r="LQ67" s="409"/>
      <c r="LR67" s="409"/>
      <c r="LS67" s="409"/>
      <c r="LT67" s="409"/>
      <c r="LU67" s="409"/>
      <c r="LV67" s="409"/>
      <c r="LW67" s="409"/>
      <c r="LX67" s="409"/>
      <c r="LY67" s="409"/>
      <c r="LZ67" s="409"/>
      <c r="MA67" s="409"/>
      <c r="MB67" s="409"/>
      <c r="MC67" s="409"/>
      <c r="MD67" s="409"/>
      <c r="ME67" s="409"/>
      <c r="MF67" s="409"/>
      <c r="MG67" s="409"/>
      <c r="MH67" s="409"/>
      <c r="MI67" s="409"/>
      <c r="MJ67" s="409"/>
      <c r="MK67" s="409"/>
      <c r="ML67" s="409"/>
      <c r="MM67" s="409"/>
      <c r="MN67" s="409"/>
      <c r="MO67" s="409"/>
      <c r="MP67" s="409"/>
      <c r="MQ67" s="409"/>
      <c r="MR67" s="409"/>
      <c r="MS67" s="409"/>
      <c r="MT67" s="409"/>
      <c r="MU67" s="409"/>
      <c r="MV67" s="409"/>
      <c r="MW67" s="409"/>
      <c r="MX67" s="409"/>
      <c r="MY67" s="409"/>
      <c r="MZ67" s="409"/>
      <c r="NA67" s="409"/>
      <c r="NB67" s="409"/>
      <c r="NC67" s="409"/>
      <c r="ND67" s="409"/>
      <c r="NE67" s="409"/>
      <c r="NF67" s="409"/>
      <c r="NG67" s="409"/>
      <c r="NH67" s="409"/>
      <c r="NI67" s="409"/>
      <c r="NJ67" s="409"/>
      <c r="NK67" s="409"/>
      <c r="NL67" s="409"/>
      <c r="NM67" s="409"/>
      <c r="NN67" s="409"/>
      <c r="NO67" s="409"/>
      <c r="NP67" s="409"/>
      <c r="NQ67" s="409"/>
      <c r="NR67" s="409"/>
      <c r="NS67" s="409"/>
      <c r="NT67" s="409"/>
      <c r="NU67" s="409"/>
      <c r="NV67" s="409"/>
      <c r="NW67" s="409"/>
      <c r="NX67" s="409"/>
      <c r="NY67" s="409"/>
      <c r="NZ67" s="409"/>
      <c r="OA67" s="409"/>
      <c r="OB67" s="409"/>
      <c r="OC67" s="409"/>
      <c r="OD67" s="409"/>
      <c r="OE67" s="409"/>
      <c r="OF67" s="409"/>
      <c r="OG67" s="409"/>
      <c r="OH67" s="409"/>
      <c r="OI67" s="409"/>
      <c r="OJ67" s="409"/>
      <c r="OK67" s="409"/>
      <c r="OL67" s="409"/>
      <c r="OM67" s="409"/>
      <c r="ON67" s="409"/>
      <c r="OO67" s="409"/>
      <c r="OP67" s="409"/>
      <c r="OQ67" s="409"/>
      <c r="OR67" s="409"/>
      <c r="OS67" s="409"/>
      <c r="OT67" s="409"/>
      <c r="OU67" s="409"/>
      <c r="OV67" s="409"/>
      <c r="OW67" s="409"/>
      <c r="OX67" s="409"/>
      <c r="OY67" s="409"/>
      <c r="OZ67" s="409"/>
      <c r="PA67" s="409"/>
      <c r="PB67" s="409"/>
      <c r="PC67" s="409"/>
      <c r="PD67" s="409"/>
      <c r="PE67" s="409"/>
      <c r="PF67" s="409"/>
      <c r="PG67" s="409"/>
      <c r="PH67" s="409"/>
      <c r="PI67" s="409"/>
      <c r="PJ67" s="409"/>
      <c r="PK67" s="409"/>
      <c r="PL67" s="409"/>
      <c r="PM67" s="409"/>
      <c r="PN67" s="409"/>
      <c r="PO67" s="409"/>
      <c r="PP67" s="409"/>
      <c r="PQ67" s="409"/>
      <c r="PR67" s="409"/>
      <c r="PS67" s="409"/>
      <c r="PT67" s="409"/>
      <c r="PU67" s="409"/>
      <c r="PV67" s="409"/>
      <c r="PW67" s="409"/>
      <c r="PX67" s="409"/>
      <c r="PY67" s="409"/>
      <c r="PZ67" s="409"/>
      <c r="QA67" s="409"/>
      <c r="QB67" s="409"/>
      <c r="QC67" s="409"/>
      <c r="QD67" s="409"/>
      <c r="QE67" s="409"/>
      <c r="QF67" s="409"/>
      <c r="QG67" s="409"/>
      <c r="QH67" s="409"/>
      <c r="QI67" s="409"/>
      <c r="QJ67" s="409"/>
      <c r="QK67" s="409"/>
      <c r="QL67" s="409"/>
      <c r="QM67" s="409"/>
      <c r="QN67" s="409"/>
      <c r="QO67" s="409"/>
      <c r="QP67" s="409"/>
      <c r="QQ67" s="409"/>
      <c r="QR67" s="409"/>
      <c r="QS67" s="409"/>
      <c r="QT67" s="409"/>
      <c r="QU67" s="409"/>
      <c r="QV67" s="409"/>
      <c r="QW67" s="409"/>
      <c r="QX67" s="409"/>
      <c r="QY67" s="409"/>
      <c r="QZ67" s="409"/>
      <c r="RA67" s="409"/>
      <c r="RB67" s="409"/>
      <c r="RC67" s="409"/>
      <c r="RD67" s="409"/>
      <c r="RE67" s="409"/>
      <c r="RF67" s="409"/>
      <c r="RG67" s="409"/>
      <c r="RH67" s="409"/>
      <c r="RI67" s="409"/>
      <c r="RJ67" s="409"/>
      <c r="RK67" s="409"/>
      <c r="RL67" s="409"/>
      <c r="RM67" s="409"/>
      <c r="RN67" s="409"/>
      <c r="RO67" s="409"/>
      <c r="RP67" s="409"/>
      <c r="RQ67" s="409"/>
      <c r="RR67" s="409"/>
      <c r="RS67" s="409"/>
      <c r="RT67" s="409"/>
      <c r="RU67" s="409"/>
      <c r="RV67" s="409"/>
      <c r="RW67" s="409"/>
      <c r="RX67" s="409"/>
      <c r="RY67" s="409"/>
      <c r="RZ67" s="409"/>
      <c r="SA67" s="409"/>
      <c r="SB67" s="409"/>
      <c r="SC67" s="409"/>
      <c r="SD67" s="409"/>
      <c r="SE67" s="409"/>
      <c r="SF67" s="409"/>
      <c r="SG67" s="409"/>
      <c r="SH67" s="409"/>
      <c r="SI67" s="409"/>
      <c r="SJ67" s="409"/>
      <c r="SK67" s="409"/>
      <c r="SL67" s="409"/>
      <c r="SM67" s="409"/>
      <c r="SN67" s="409"/>
      <c r="SO67" s="409"/>
      <c r="SP67" s="409"/>
      <c r="SQ67" s="409"/>
      <c r="SR67" s="409"/>
      <c r="SS67" s="409"/>
      <c r="ST67" s="409"/>
      <c r="SU67" s="409"/>
      <c r="SV67" s="409"/>
      <c r="SW67" s="409"/>
      <c r="SX67" s="409"/>
      <c r="SY67" s="409"/>
      <c r="SZ67" s="409"/>
      <c r="TA67" s="409"/>
      <c r="TB67" s="409"/>
      <c r="TC67" s="409"/>
      <c r="TD67" s="409"/>
      <c r="TE67" s="409"/>
      <c r="TF67" s="409"/>
      <c r="TG67" s="409"/>
      <c r="TH67" s="409"/>
      <c r="TI67" s="409"/>
      <c r="TJ67" s="409"/>
      <c r="TK67" s="409"/>
      <c r="TL67" s="409"/>
      <c r="TM67" s="409"/>
      <c r="TN67" s="409"/>
      <c r="TO67" s="409"/>
      <c r="TP67" s="409"/>
      <c r="TQ67" s="409"/>
      <c r="TR67" s="409"/>
      <c r="TS67" s="409"/>
      <c r="TT67" s="409"/>
      <c r="TU67" s="409"/>
      <c r="TV67" s="409"/>
      <c r="TW67" s="409"/>
      <c r="TX67" s="409"/>
      <c r="TY67" s="409"/>
      <c r="TZ67" s="409"/>
      <c r="UA67" s="409"/>
      <c r="UB67" s="409"/>
      <c r="UC67" s="409"/>
      <c r="UD67" s="409"/>
      <c r="UE67" s="409"/>
      <c r="UF67" s="409"/>
      <c r="UG67" s="409"/>
      <c r="UH67" s="409"/>
      <c r="UI67" s="409"/>
      <c r="UJ67" s="409"/>
      <c r="UK67" s="409"/>
      <c r="UL67" s="409"/>
      <c r="UM67" s="409"/>
      <c r="UN67" s="409"/>
      <c r="UO67" s="409"/>
      <c r="UP67" s="409"/>
      <c r="UQ67" s="409"/>
      <c r="UR67" s="409"/>
      <c r="US67" s="409"/>
      <c r="UT67" s="409"/>
      <c r="UU67" s="409"/>
      <c r="UV67" s="409"/>
      <c r="UW67" s="409"/>
      <c r="UX67" s="409"/>
      <c r="UY67" s="409"/>
      <c r="UZ67" s="409"/>
      <c r="VA67" s="409"/>
      <c r="VB67" s="409"/>
      <c r="VC67" s="409"/>
      <c r="VD67" s="409"/>
      <c r="VE67" s="409"/>
      <c r="VF67" s="409"/>
      <c r="VG67" s="409"/>
      <c r="VH67" s="409"/>
      <c r="VI67" s="409"/>
      <c r="VJ67" s="409"/>
      <c r="VK67" s="409"/>
      <c r="VL67" s="409"/>
      <c r="VM67" s="409"/>
      <c r="VN67" s="409"/>
      <c r="VO67" s="409"/>
      <c r="VP67" s="409"/>
      <c r="VQ67" s="409"/>
      <c r="VR67" s="409"/>
      <c r="VS67" s="409"/>
      <c r="VT67" s="409"/>
      <c r="VU67" s="409"/>
      <c r="VV67" s="409"/>
      <c r="VW67" s="409"/>
      <c r="VX67" s="409"/>
      <c r="VY67" s="409"/>
      <c r="VZ67" s="409"/>
      <c r="WA67" s="409"/>
      <c r="WB67" s="409"/>
      <c r="WC67" s="409"/>
      <c r="WD67" s="409"/>
      <c r="WE67" s="409"/>
      <c r="WF67" s="409"/>
      <c r="WG67" s="409"/>
      <c r="WH67" s="409"/>
      <c r="WI67" s="409"/>
      <c r="WJ67" s="409"/>
      <c r="WK67" s="409"/>
      <c r="WL67" s="409"/>
      <c r="WM67" s="409"/>
      <c r="WN67" s="409"/>
      <c r="WO67" s="409"/>
      <c r="WP67" s="409"/>
      <c r="WQ67" s="409"/>
      <c r="WR67" s="409"/>
      <c r="WS67" s="409"/>
      <c r="WT67" s="409"/>
      <c r="WU67" s="409"/>
      <c r="WV67" s="409"/>
      <c r="WW67" s="409"/>
      <c r="WX67" s="409"/>
      <c r="WY67" s="409"/>
      <c r="WZ67" s="409"/>
      <c r="XA67" s="409"/>
      <c r="XB67" s="409"/>
      <c r="XC67" s="409"/>
      <c r="XD67" s="409"/>
      <c r="XE67" s="409"/>
      <c r="XF67" s="409"/>
      <c r="XG67" s="409"/>
      <c r="XH67" s="409"/>
      <c r="XI67" s="409"/>
      <c r="XJ67" s="409"/>
      <c r="XK67" s="409"/>
      <c r="XL67" s="409"/>
      <c r="XM67" s="409"/>
      <c r="XN67" s="409"/>
      <c r="XO67" s="409"/>
      <c r="XP67" s="409"/>
      <c r="XQ67" s="409"/>
      <c r="XR67" s="409"/>
      <c r="XS67" s="409"/>
      <c r="XT67" s="409"/>
      <c r="XU67" s="409"/>
      <c r="XV67" s="409"/>
      <c r="XW67" s="409"/>
      <c r="XX67" s="409"/>
      <c r="XY67" s="409"/>
      <c r="XZ67" s="409"/>
      <c r="YA67" s="409"/>
      <c r="YB67" s="409"/>
      <c r="YC67" s="409"/>
      <c r="YD67" s="409"/>
      <c r="YE67" s="409"/>
      <c r="YF67" s="409"/>
      <c r="YG67" s="409"/>
      <c r="YH67" s="409"/>
      <c r="YI67" s="409"/>
      <c r="YJ67" s="409"/>
      <c r="YK67" s="409"/>
      <c r="YL67" s="409"/>
      <c r="YM67" s="409"/>
      <c r="YN67" s="409"/>
      <c r="YO67" s="409"/>
      <c r="YP67" s="409"/>
      <c r="YQ67" s="409"/>
      <c r="YR67" s="409"/>
      <c r="YS67" s="409"/>
      <c r="YT67" s="409"/>
      <c r="YU67" s="409"/>
      <c r="YV67" s="409"/>
      <c r="YW67" s="409"/>
      <c r="YX67" s="409"/>
      <c r="YY67" s="409"/>
      <c r="YZ67" s="409"/>
      <c r="ZA67" s="409"/>
      <c r="ZB67" s="409"/>
      <c r="ZC67" s="409"/>
      <c r="ZD67" s="409"/>
      <c r="ZE67" s="409"/>
      <c r="ZF67" s="409"/>
      <c r="ZG67" s="409"/>
      <c r="ZH67" s="409"/>
      <c r="ZI67" s="409"/>
      <c r="ZJ67" s="409"/>
      <c r="ZK67" s="409"/>
      <c r="ZL67" s="409"/>
      <c r="ZM67" s="409"/>
      <c r="ZN67" s="409"/>
      <c r="ZO67" s="409"/>
      <c r="ZP67" s="409"/>
      <c r="ZQ67" s="409"/>
      <c r="ZR67" s="409"/>
      <c r="ZS67" s="409"/>
      <c r="ZT67" s="409"/>
      <c r="ZU67" s="409"/>
      <c r="ZV67" s="409"/>
      <c r="ZW67" s="409"/>
      <c r="ZX67" s="409"/>
      <c r="ZY67" s="409"/>
      <c r="ZZ67" s="409"/>
      <c r="AAA67" s="409"/>
      <c r="AAB67" s="409"/>
      <c r="AAC67" s="409"/>
      <c r="AAD67" s="409"/>
      <c r="AAE67" s="409"/>
      <c r="AAF67" s="409"/>
      <c r="AAG67" s="409"/>
      <c r="AAH67" s="409"/>
      <c r="AAI67" s="409"/>
      <c r="AAJ67" s="409"/>
      <c r="AAK67" s="409"/>
      <c r="AAL67" s="409"/>
      <c r="AAM67" s="409"/>
      <c r="AAN67" s="409"/>
      <c r="AAO67" s="409"/>
      <c r="AAP67" s="409"/>
      <c r="AAQ67" s="409"/>
      <c r="AAR67" s="409"/>
      <c r="AAS67" s="409"/>
      <c r="AAT67" s="409"/>
      <c r="AAU67" s="409"/>
      <c r="AAV67" s="409"/>
      <c r="AAW67" s="409"/>
      <c r="AAX67" s="409"/>
      <c r="AAY67" s="409"/>
      <c r="AAZ67" s="409"/>
      <c r="ABA67" s="409"/>
      <c r="ABB67" s="409"/>
      <c r="ABC67" s="409"/>
      <c r="ABD67" s="409"/>
      <c r="ABE67" s="409"/>
      <c r="ABF67" s="409"/>
      <c r="ABG67" s="409"/>
      <c r="ABH67" s="409"/>
      <c r="ABI67" s="409"/>
      <c r="ABJ67" s="409"/>
      <c r="ABK67" s="409"/>
      <c r="ABL67" s="409"/>
      <c r="ABM67" s="409"/>
      <c r="ABN67" s="409"/>
      <c r="ABO67" s="409"/>
      <c r="ABP67" s="409"/>
      <c r="ABQ67" s="409"/>
      <c r="ABR67" s="409"/>
      <c r="ABS67" s="409"/>
      <c r="ABT67" s="409"/>
      <c r="ABU67" s="409"/>
      <c r="ABV67" s="409"/>
      <c r="ABW67" s="409"/>
      <c r="ABX67" s="409"/>
      <c r="ABY67" s="409"/>
      <c r="ABZ67" s="409"/>
      <c r="ACA67" s="409"/>
      <c r="ACB67" s="409"/>
      <c r="ACC67" s="409"/>
      <c r="ACD67" s="409"/>
      <c r="ACE67" s="409"/>
      <c r="ACF67" s="409"/>
      <c r="ACG67" s="409"/>
      <c r="ACH67" s="409"/>
      <c r="ACI67" s="409"/>
      <c r="ACJ67" s="409"/>
      <c r="ACK67" s="409"/>
      <c r="ACL67" s="409"/>
      <c r="ACM67" s="409"/>
      <c r="ACN67" s="409"/>
      <c r="ACO67" s="409"/>
      <c r="ACP67" s="409"/>
      <c r="ACQ67" s="409"/>
      <c r="ACR67" s="409"/>
      <c r="ACS67" s="409"/>
      <c r="ACT67" s="409"/>
      <c r="ACU67" s="409"/>
      <c r="ACV67" s="409"/>
      <c r="ACW67" s="409"/>
      <c r="ACX67" s="409"/>
      <c r="ACY67" s="409"/>
      <c r="ACZ67" s="409"/>
      <c r="ADA67" s="409"/>
      <c r="ADB67" s="409"/>
      <c r="ADC67" s="409"/>
      <c r="ADD67" s="409"/>
      <c r="ADE67" s="409"/>
      <c r="ADF67" s="409"/>
      <c r="ADG67" s="409"/>
      <c r="ADH67" s="409"/>
      <c r="ADI67" s="409"/>
      <c r="ADJ67" s="409"/>
      <c r="ADK67" s="409"/>
      <c r="ADL67" s="409"/>
      <c r="ADM67" s="409"/>
      <c r="ADN67" s="409"/>
      <c r="ADO67" s="409"/>
      <c r="ADP67" s="409"/>
      <c r="ADQ67" s="409"/>
      <c r="ADR67" s="409"/>
      <c r="ADS67" s="409"/>
      <c r="ADT67" s="409"/>
      <c r="ADU67" s="409"/>
      <c r="ADV67" s="409"/>
      <c r="ADW67" s="409"/>
      <c r="ADX67" s="409"/>
      <c r="ADY67" s="409"/>
      <c r="ADZ67" s="409"/>
      <c r="AEA67" s="409"/>
      <c r="AEB67" s="409"/>
      <c r="AEC67" s="409"/>
      <c r="AED67" s="409"/>
      <c r="AEE67" s="409"/>
      <c r="AEF67" s="409"/>
      <c r="AEG67" s="409"/>
      <c r="AEH67" s="409"/>
      <c r="AEI67" s="409"/>
      <c r="AEJ67" s="409"/>
      <c r="AEK67" s="409"/>
      <c r="AEL67" s="409"/>
      <c r="AEM67" s="409"/>
      <c r="AEN67" s="409"/>
      <c r="AEO67" s="409"/>
      <c r="AEP67" s="409"/>
      <c r="AEQ67" s="409"/>
      <c r="AER67" s="409"/>
      <c r="AES67" s="409"/>
      <c r="AET67" s="409"/>
      <c r="AEU67" s="409"/>
      <c r="AEV67" s="409"/>
      <c r="AEW67" s="409"/>
      <c r="AEX67" s="409"/>
      <c r="AEY67" s="409"/>
      <c r="AEZ67" s="409"/>
      <c r="AFA67" s="409"/>
      <c r="AFB67" s="409"/>
      <c r="AFC67" s="409"/>
      <c r="AFD67" s="409"/>
      <c r="AFE67" s="409"/>
      <c r="AFF67" s="409"/>
      <c r="AFG67" s="409"/>
      <c r="AFH67" s="409"/>
      <c r="AFI67" s="409"/>
      <c r="AFJ67" s="409"/>
      <c r="AFK67" s="409"/>
      <c r="AFL67" s="409"/>
      <c r="AFM67" s="409"/>
      <c r="AFN67" s="409"/>
      <c r="AFO67" s="409"/>
      <c r="AFP67" s="409"/>
      <c r="AFQ67" s="409"/>
      <c r="AFR67" s="409"/>
      <c r="AFS67" s="409"/>
      <c r="AFT67" s="409"/>
      <c r="AFU67" s="409"/>
      <c r="AFV67" s="409"/>
      <c r="AFW67" s="409"/>
      <c r="AFX67" s="409"/>
      <c r="AFY67" s="409"/>
      <c r="AFZ67" s="409"/>
      <c r="AGA67" s="409"/>
      <c r="AGB67" s="409"/>
      <c r="AGC67" s="409"/>
      <c r="AGD67" s="409"/>
      <c r="AGE67" s="409"/>
      <c r="AGF67" s="409"/>
      <c r="AGG67" s="409"/>
      <c r="AGH67" s="409"/>
      <c r="AGI67" s="409"/>
      <c r="AGJ67" s="409"/>
      <c r="AGK67" s="409"/>
      <c r="AGL67" s="409"/>
      <c r="AGM67" s="409"/>
      <c r="AGN67" s="409"/>
      <c r="AGO67" s="409"/>
      <c r="AGP67" s="409"/>
      <c r="AGQ67" s="409"/>
      <c r="AGR67" s="409"/>
      <c r="AGS67" s="409"/>
      <c r="AGT67" s="409"/>
      <c r="AGU67" s="409"/>
      <c r="AGV67" s="409"/>
      <c r="AGW67" s="409"/>
      <c r="AGX67" s="409"/>
      <c r="AGY67" s="409"/>
      <c r="AGZ67" s="409"/>
      <c r="AHA67" s="409"/>
      <c r="AHB67" s="409"/>
      <c r="AHC67" s="409"/>
      <c r="AHD67" s="409"/>
      <c r="AHE67" s="409"/>
      <c r="AHF67" s="409"/>
      <c r="AHG67" s="409"/>
      <c r="AHH67" s="409"/>
      <c r="AHI67" s="409"/>
      <c r="AHJ67" s="409"/>
      <c r="AHK67" s="409"/>
      <c r="AHL67" s="409"/>
      <c r="AHM67" s="409"/>
      <c r="AHN67" s="409"/>
      <c r="AHO67" s="409"/>
      <c r="AHP67" s="409"/>
      <c r="AHQ67" s="409"/>
      <c r="AHR67" s="409"/>
      <c r="AHS67" s="409"/>
      <c r="AHT67" s="409"/>
      <c r="AHU67" s="409"/>
      <c r="AHV67" s="409"/>
      <c r="AHW67" s="409"/>
      <c r="AHX67" s="409"/>
      <c r="AHY67" s="409"/>
      <c r="AHZ67" s="409"/>
      <c r="AIA67" s="409"/>
      <c r="AIB67" s="409"/>
      <c r="AIC67" s="409"/>
      <c r="AID67" s="409"/>
      <c r="AIE67" s="409"/>
      <c r="AIF67" s="409"/>
      <c r="AIG67" s="409"/>
      <c r="AIH67" s="409"/>
      <c r="AII67" s="409"/>
      <c r="AIJ67" s="409"/>
      <c r="AIK67" s="409"/>
      <c r="AIL67" s="409"/>
      <c r="AIM67" s="409"/>
      <c r="AIN67" s="409"/>
      <c r="AIO67" s="409"/>
      <c r="AIP67" s="409"/>
      <c r="AIQ67" s="409"/>
      <c r="AIR67" s="409"/>
      <c r="AIS67" s="409"/>
      <c r="AIT67" s="409"/>
      <c r="AIU67" s="409"/>
      <c r="AIV67" s="409"/>
      <c r="AIW67" s="409"/>
      <c r="AIX67" s="409"/>
      <c r="AIY67" s="409"/>
      <c r="AIZ67" s="409"/>
      <c r="AJA67" s="409"/>
      <c r="AJB67" s="409"/>
      <c r="AJC67" s="409"/>
      <c r="AJD67" s="409"/>
      <c r="AJE67" s="409"/>
      <c r="AJF67" s="409"/>
      <c r="AJG67" s="409"/>
      <c r="AJH67" s="409"/>
      <c r="AJI67" s="409"/>
      <c r="AJJ67" s="409"/>
      <c r="AJK67" s="409"/>
      <c r="AJL67" s="409"/>
      <c r="AJM67" s="409"/>
      <c r="AJN67" s="409"/>
      <c r="AJO67" s="409"/>
      <c r="AJP67" s="409"/>
      <c r="AJQ67" s="409"/>
      <c r="AJR67" s="409"/>
      <c r="AJS67" s="409"/>
      <c r="AJT67" s="409"/>
      <c r="AJU67" s="409"/>
      <c r="AJV67" s="409"/>
      <c r="AJW67" s="409"/>
      <c r="AJX67" s="409"/>
      <c r="AJY67" s="409"/>
      <c r="AJZ67" s="409"/>
      <c r="AKA67" s="409"/>
      <c r="AKB67" s="409"/>
      <c r="AKC67" s="409"/>
      <c r="AKD67" s="409"/>
      <c r="AKE67" s="409"/>
      <c r="AKF67" s="409"/>
      <c r="AKG67" s="409"/>
      <c r="AKH67" s="409"/>
      <c r="AKI67" s="409"/>
      <c r="AKJ67" s="409"/>
      <c r="AKK67" s="409"/>
      <c r="AKL67" s="409"/>
      <c r="AKM67" s="409"/>
      <c r="AKN67" s="409"/>
      <c r="AKO67" s="409"/>
      <c r="AKP67" s="409"/>
      <c r="AKQ67" s="409"/>
      <c r="AKR67" s="409"/>
      <c r="AKS67" s="409"/>
      <c r="AKT67" s="409"/>
      <c r="AKU67" s="409"/>
      <c r="AKV67" s="409"/>
      <c r="AKW67" s="409"/>
      <c r="AKX67" s="409"/>
      <c r="AKY67" s="409"/>
      <c r="AKZ67" s="409"/>
      <c r="ALA67" s="409"/>
      <c r="ALB67" s="409"/>
      <c r="ALC67" s="409"/>
      <c r="ALD67" s="409"/>
      <c r="ALE67" s="409"/>
      <c r="ALF67" s="409"/>
      <c r="ALG67" s="409"/>
      <c r="ALH67" s="409"/>
      <c r="ALI67" s="409"/>
      <c r="ALJ67" s="409"/>
      <c r="ALK67" s="409"/>
      <c r="ALL67" s="409"/>
      <c r="ALM67" s="409"/>
      <c r="ALN67" s="409"/>
      <c r="ALO67" s="409"/>
      <c r="ALP67" s="409"/>
      <c r="ALQ67" s="409"/>
      <c r="ALR67" s="409"/>
      <c r="ALS67" s="409"/>
      <c r="ALT67" s="409"/>
      <c r="ALU67" s="409"/>
      <c r="ALV67" s="409"/>
      <c r="ALW67" s="409"/>
      <c r="ALX67" s="409"/>
      <c r="ALY67" s="409"/>
      <c r="ALZ67" s="409"/>
      <c r="AMA67" s="409"/>
      <c r="AMB67" s="409"/>
      <c r="AMC67" s="409"/>
      <c r="AMD67" s="409"/>
      <c r="AME67" s="409"/>
      <c r="AMF67" s="409"/>
      <c r="AMG67" s="409"/>
      <c r="AMH67" s="409"/>
      <c r="AMI67" s="409"/>
      <c r="AMJ67" s="409"/>
      <c r="AMK67" s="409"/>
      <c r="AML67" s="409"/>
      <c r="AMM67" s="409"/>
      <c r="AMN67" s="409"/>
      <c r="AMO67" s="410"/>
      <c r="AMP67" s="410"/>
      <c r="AMQ67" s="410"/>
      <c r="AMR67" s="410"/>
      <c r="AMS67" s="410"/>
      <c r="AMT67" s="410"/>
      <c r="AMU67" s="410"/>
      <c r="AMV67" s="410"/>
      <c r="AMW67" s="410"/>
      <c r="AMX67" s="410"/>
      <c r="AMY67" s="410"/>
      <c r="AMZ67" s="410"/>
      <c r="ANA67" s="410"/>
      <c r="ANB67" s="410"/>
      <c r="ANC67" s="410"/>
      <c r="AND67" s="410"/>
      <c r="ANE67" s="410"/>
      <c r="ANF67" s="410"/>
      <c r="ANG67" s="410"/>
      <c r="ANH67" s="410"/>
      <c r="ANI67" s="410"/>
      <c r="ANJ67" s="410"/>
      <c r="ANK67" s="410"/>
      <c r="ANL67" s="410"/>
      <c r="ANM67" s="410"/>
      <c r="ANN67" s="410"/>
      <c r="ANO67" s="410"/>
      <c r="ANP67" s="410"/>
      <c r="ANQ67" s="410"/>
      <c r="ANR67" s="410"/>
      <c r="ANS67" s="410"/>
      <c r="ANT67" s="410"/>
      <c r="ANU67" s="410"/>
      <c r="ANV67" s="410"/>
      <c r="ANW67" s="410"/>
      <c r="ANX67" s="410"/>
      <c r="ANY67" s="410"/>
      <c r="ANZ67" s="410"/>
      <c r="AOA67" s="410"/>
      <c r="AOB67" s="410"/>
      <c r="AOC67" s="410"/>
      <c r="AOD67" s="410"/>
      <c r="AOE67" s="410"/>
      <c r="AOF67" s="410"/>
      <c r="AOG67" s="410"/>
      <c r="AOH67" s="410"/>
      <c r="AOI67" s="410"/>
      <c r="AOJ67" s="410"/>
      <c r="AOK67" s="410"/>
      <c r="AOL67" s="410"/>
      <c r="AOM67" s="410"/>
      <c r="AON67" s="410"/>
      <c r="AOO67" s="410"/>
      <c r="AOP67" s="410"/>
      <c r="AOQ67" s="410"/>
      <c r="AOR67" s="410"/>
      <c r="AOS67" s="410"/>
      <c r="AOT67" s="410"/>
      <c r="AOU67" s="410"/>
      <c r="AOV67" s="410"/>
      <c r="AOW67" s="410"/>
      <c r="AOX67" s="410"/>
      <c r="AOY67" s="410"/>
      <c r="AOZ67" s="410"/>
      <c r="APA67" s="410"/>
      <c r="APB67" s="410"/>
      <c r="APC67" s="410"/>
      <c r="APD67" s="410"/>
      <c r="APE67" s="410"/>
      <c r="APF67" s="410"/>
      <c r="APG67" s="410"/>
      <c r="APH67" s="410"/>
      <c r="API67" s="410"/>
      <c r="APJ67" s="410"/>
      <c r="APK67" s="410"/>
      <c r="APL67" s="410"/>
      <c r="APM67" s="410"/>
      <c r="APN67" s="410"/>
      <c r="APO67" s="410"/>
      <c r="APP67" s="410"/>
      <c r="APQ67" s="410"/>
      <c r="APR67" s="410"/>
      <c r="APS67" s="410"/>
      <c r="APT67" s="410"/>
      <c r="APU67" s="410"/>
      <c r="APV67" s="410"/>
      <c r="APW67" s="410"/>
      <c r="APX67" s="410"/>
      <c r="APY67" s="410"/>
      <c r="APZ67" s="410"/>
      <c r="AQA67" s="410"/>
      <c r="AQB67" s="410"/>
      <c r="AQC67" s="410"/>
      <c r="AQD67" s="410"/>
      <c r="AQE67" s="410"/>
      <c r="AQF67" s="410"/>
      <c r="AQG67" s="410"/>
      <c r="AQH67" s="410"/>
      <c r="AQI67" s="410"/>
      <c r="AQJ67" s="410"/>
      <c r="AQK67" s="410"/>
      <c r="AQL67" s="410"/>
      <c r="AQM67" s="410"/>
      <c r="AQN67" s="410"/>
      <c r="AQO67" s="410"/>
      <c r="AQP67" s="410"/>
      <c r="AQQ67" s="410"/>
      <c r="AQR67" s="410"/>
      <c r="AQS67" s="410"/>
      <c r="AQT67" s="410"/>
      <c r="AQU67" s="410"/>
      <c r="AQV67" s="410"/>
      <c r="AQW67" s="410"/>
      <c r="AQX67" s="410"/>
      <c r="AQY67" s="410"/>
      <c r="AQZ67" s="410"/>
      <c r="ARA67" s="410"/>
      <c r="ARB67" s="410"/>
      <c r="ARC67" s="410"/>
      <c r="ARD67" s="410"/>
      <c r="ARE67" s="410"/>
      <c r="ARF67" s="410"/>
      <c r="ARG67" s="410"/>
      <c r="ARH67" s="410"/>
      <c r="ARI67" s="410"/>
      <c r="ARJ67" s="410"/>
      <c r="ARK67" s="410"/>
      <c r="ARL67" s="410"/>
      <c r="ARM67" s="410"/>
      <c r="ARN67" s="410"/>
      <c r="ARO67" s="410"/>
      <c r="ARP67" s="410"/>
      <c r="ARQ67" s="410"/>
      <c r="ARR67" s="410"/>
      <c r="ARS67" s="410"/>
      <c r="ART67" s="410"/>
      <c r="ARU67" s="410"/>
      <c r="ARV67" s="410"/>
      <c r="ARW67" s="410"/>
      <c r="ARX67" s="410"/>
      <c r="ARY67" s="410"/>
      <c r="ARZ67" s="410"/>
      <c r="ASA67" s="410"/>
      <c r="ASB67" s="410"/>
      <c r="ASC67" s="410"/>
      <c r="ASD67" s="410"/>
      <c r="ASE67" s="410"/>
      <c r="ASF67" s="410"/>
      <c r="ASG67" s="410"/>
      <c r="ASH67" s="410"/>
      <c r="ASI67" s="410"/>
      <c r="ASJ67" s="410"/>
      <c r="ASK67" s="410"/>
      <c r="ASL67" s="410"/>
      <c r="ASM67" s="410"/>
      <c r="ASN67" s="410"/>
      <c r="ASO67" s="410"/>
      <c r="ASP67" s="410"/>
      <c r="ASQ67" s="410"/>
      <c r="ASR67" s="410"/>
      <c r="ASS67" s="410"/>
      <c r="AST67" s="410"/>
      <c r="ASU67" s="410"/>
      <c r="ASV67" s="410"/>
      <c r="ASW67" s="410"/>
      <c r="ASX67" s="410"/>
      <c r="ASY67" s="410"/>
      <c r="ASZ67" s="410"/>
      <c r="ATA67" s="410"/>
      <c r="ATB67" s="410"/>
      <c r="ATC67" s="410"/>
      <c r="ATD67" s="410"/>
      <c r="ATE67" s="410"/>
      <c r="ATF67" s="410"/>
      <c r="ATG67" s="410"/>
      <c r="ATH67" s="410"/>
      <c r="ATI67" s="410"/>
      <c r="ATJ67" s="410"/>
      <c r="ATK67" s="410"/>
      <c r="ATL67" s="410"/>
      <c r="ATM67" s="410"/>
      <c r="ATN67" s="410"/>
      <c r="ATO67" s="410"/>
      <c r="ATP67" s="410"/>
      <c r="ATQ67" s="410"/>
      <c r="ATR67" s="410"/>
      <c r="ATS67" s="410"/>
      <c r="ATT67" s="410"/>
      <c r="ATU67" s="410"/>
      <c r="ATV67" s="410"/>
      <c r="ATW67" s="410"/>
      <c r="ATX67" s="410"/>
      <c r="ATY67" s="410"/>
      <c r="ATZ67" s="410"/>
      <c r="AUA67" s="410"/>
      <c r="AUB67" s="410"/>
      <c r="AUC67" s="410"/>
      <c r="AUD67" s="410"/>
      <c r="AUE67" s="410"/>
      <c r="AUF67" s="410"/>
      <c r="AUG67" s="410"/>
      <c r="AUH67" s="410"/>
      <c r="AUI67" s="410"/>
      <c r="AUJ67" s="410"/>
      <c r="AUK67" s="410"/>
      <c r="AUL67" s="410"/>
      <c r="AUM67" s="410"/>
      <c r="AUN67" s="410"/>
      <c r="AUO67" s="410"/>
      <c r="AUP67" s="410"/>
      <c r="AUQ67" s="410"/>
      <c r="AUR67" s="410"/>
      <c r="AUS67" s="410"/>
      <c r="AUT67" s="410"/>
      <c r="AUU67" s="410"/>
      <c r="AUV67" s="410"/>
      <c r="AUW67" s="410"/>
      <c r="AUX67" s="410"/>
      <c r="AUY67" s="410"/>
      <c r="AUZ67" s="410"/>
      <c r="AVA67" s="410"/>
      <c r="AVB67" s="410"/>
      <c r="AVC67" s="410"/>
      <c r="AVD67" s="410"/>
      <c r="AVE67" s="410"/>
      <c r="AVF67" s="410"/>
      <c r="AVG67" s="410"/>
      <c r="AVH67" s="410"/>
      <c r="AVI67" s="410"/>
      <c r="AVJ67" s="410"/>
      <c r="AVK67" s="410"/>
      <c r="AVL67" s="410"/>
      <c r="AVM67" s="410"/>
      <c r="AVN67" s="410"/>
      <c r="AVO67" s="410"/>
      <c r="AVP67" s="410"/>
      <c r="AVQ67" s="410"/>
      <c r="AVR67" s="410"/>
      <c r="AVS67" s="410"/>
      <c r="AVT67" s="410"/>
      <c r="AVU67" s="410"/>
      <c r="AVV67" s="410"/>
      <c r="AVW67" s="410"/>
      <c r="AVX67" s="410"/>
      <c r="AVY67" s="410"/>
      <c r="AVZ67" s="410"/>
      <c r="AWA67" s="410"/>
      <c r="AWB67" s="410"/>
      <c r="AWC67" s="410"/>
      <c r="AWD67" s="410"/>
      <c r="AWE67" s="410"/>
      <c r="AWF67" s="410"/>
      <c r="AWG67" s="410"/>
      <c r="AWH67" s="410"/>
      <c r="AWI67" s="410"/>
      <c r="AWJ67" s="410"/>
      <c r="AWK67" s="410"/>
      <c r="AWL67" s="410"/>
      <c r="AWM67" s="410"/>
      <c r="AWN67" s="410"/>
      <c r="AWO67" s="410"/>
      <c r="AWP67" s="410"/>
      <c r="AWQ67" s="410"/>
      <c r="AWR67" s="410"/>
      <c r="AWS67" s="410"/>
      <c r="AWT67" s="410"/>
      <c r="AWU67" s="410"/>
      <c r="AWV67" s="410"/>
      <c r="AWW67" s="410"/>
      <c r="AWX67" s="410"/>
      <c r="AWY67" s="410"/>
      <c r="AWZ67" s="410"/>
      <c r="AXA67" s="410"/>
      <c r="AXB67" s="410"/>
      <c r="AXC67" s="410"/>
      <c r="AXD67" s="410"/>
      <c r="AXE67" s="410"/>
      <c r="AXF67" s="410"/>
      <c r="AXG67" s="410"/>
      <c r="AXH67" s="410"/>
      <c r="AXI67" s="410"/>
      <c r="AXJ67" s="410"/>
      <c r="AXK67" s="410"/>
      <c r="AXL67" s="410"/>
      <c r="AXM67" s="410"/>
      <c r="AXN67" s="410"/>
      <c r="AXO67" s="410"/>
      <c r="AXP67" s="410"/>
      <c r="AXQ67" s="410"/>
      <c r="AXR67" s="410"/>
      <c r="AXS67" s="410"/>
      <c r="AXT67" s="410"/>
      <c r="AXU67" s="410"/>
      <c r="AXV67" s="410"/>
      <c r="AXW67" s="410"/>
      <c r="AXX67" s="410"/>
      <c r="AXY67" s="410"/>
      <c r="AXZ67" s="410"/>
      <c r="AYA67" s="410"/>
      <c r="AYB67" s="410"/>
      <c r="AYC67" s="410"/>
      <c r="AYD67" s="410"/>
      <c r="AYE67" s="410"/>
      <c r="AYF67" s="410"/>
      <c r="AYG67" s="410"/>
      <c r="AYH67" s="410"/>
      <c r="AYI67" s="410"/>
      <c r="AYJ67" s="410"/>
      <c r="AYK67" s="410"/>
      <c r="AYL67" s="410"/>
      <c r="AYM67" s="410"/>
      <c r="AYN67" s="410"/>
      <c r="AYO67" s="410"/>
      <c r="AYP67" s="410"/>
      <c r="AYQ67" s="410"/>
      <c r="AYR67" s="410"/>
      <c r="AYS67" s="410"/>
      <c r="AYT67" s="410"/>
      <c r="AYU67" s="410"/>
      <c r="AYV67" s="410"/>
      <c r="AYW67" s="410"/>
      <c r="AYX67" s="410"/>
      <c r="AYY67" s="410"/>
      <c r="AYZ67" s="410"/>
      <c r="AZA67" s="410"/>
      <c r="AZB67" s="410"/>
      <c r="AZC67" s="410"/>
      <c r="AZD67" s="410"/>
      <c r="AZE67" s="410"/>
      <c r="AZF67" s="410"/>
      <c r="AZG67" s="410"/>
      <c r="AZH67" s="410"/>
      <c r="AZI67" s="410"/>
      <c r="AZJ67" s="410"/>
      <c r="AZK67" s="410"/>
      <c r="AZL67" s="410"/>
      <c r="AZM67" s="410"/>
      <c r="AZN67" s="410"/>
      <c r="AZO67" s="410"/>
      <c r="AZP67" s="410"/>
      <c r="AZQ67" s="410"/>
      <c r="AZR67" s="410"/>
      <c r="AZS67" s="410"/>
      <c r="AZT67" s="410"/>
      <c r="AZU67" s="410"/>
      <c r="AZV67" s="410"/>
      <c r="AZW67" s="410"/>
      <c r="AZX67" s="410"/>
      <c r="AZY67" s="410"/>
      <c r="AZZ67" s="410"/>
      <c r="BAA67" s="410"/>
      <c r="BAB67" s="410"/>
      <c r="BAC67" s="410"/>
      <c r="BAD67" s="410"/>
      <c r="BAE67" s="410"/>
      <c r="BAF67" s="410"/>
      <c r="BAG67" s="410"/>
      <c r="BAH67" s="410"/>
      <c r="BAI67" s="410"/>
      <c r="BAJ67" s="410"/>
      <c r="BAK67" s="410"/>
      <c r="BAL67" s="410"/>
      <c r="BAM67" s="410"/>
      <c r="BAN67" s="410"/>
      <c r="BAO67" s="410"/>
      <c r="BAP67" s="410"/>
      <c r="BAQ67" s="410"/>
      <c r="BAR67" s="410"/>
      <c r="BAS67" s="410"/>
      <c r="BAT67" s="410"/>
      <c r="BAU67" s="410"/>
      <c r="BAV67" s="410"/>
      <c r="BAW67" s="410"/>
      <c r="BAX67" s="410"/>
      <c r="BAY67" s="410"/>
      <c r="BAZ67" s="410"/>
      <c r="BBA67" s="410"/>
      <c r="BBB67" s="410"/>
      <c r="BBC67" s="410"/>
      <c r="BBD67" s="410"/>
      <c r="BBE67" s="410"/>
      <c r="BBF67" s="410"/>
      <c r="BBG67" s="410"/>
      <c r="BBH67" s="410"/>
      <c r="BBI67" s="410"/>
      <c r="BBJ67" s="410"/>
      <c r="BBK67" s="410"/>
      <c r="BBL67" s="410"/>
      <c r="BBM67" s="410"/>
      <c r="BBN67" s="410"/>
      <c r="BBO67" s="410"/>
      <c r="BBP67" s="410"/>
      <c r="BBQ67" s="410"/>
      <c r="BBR67" s="410"/>
      <c r="BBS67" s="410"/>
      <c r="BBT67" s="410"/>
      <c r="BBU67" s="410"/>
      <c r="BBV67" s="410"/>
      <c r="BBW67" s="410"/>
      <c r="BBX67" s="410"/>
      <c r="BBY67" s="410"/>
      <c r="BBZ67" s="410"/>
      <c r="BCA67" s="410"/>
      <c r="BCB67" s="410"/>
      <c r="BCC67" s="410"/>
      <c r="BCD67" s="410"/>
      <c r="BCE67" s="410"/>
      <c r="BCF67" s="410"/>
      <c r="BCG67" s="410"/>
      <c r="BCH67" s="410"/>
      <c r="BCI67" s="410"/>
      <c r="BCJ67" s="410"/>
      <c r="BCK67" s="410"/>
      <c r="BCL67" s="410"/>
      <c r="BCM67" s="410"/>
      <c r="BCN67" s="410"/>
      <c r="BCO67" s="410"/>
      <c r="BCP67" s="410"/>
      <c r="BCQ67" s="410"/>
      <c r="BCR67" s="410"/>
      <c r="BCS67" s="410"/>
      <c r="BCT67" s="410"/>
      <c r="BCU67" s="410"/>
      <c r="BCV67" s="410"/>
      <c r="BCW67" s="410"/>
      <c r="BCX67" s="410"/>
      <c r="BCY67" s="410"/>
      <c r="BCZ67" s="410"/>
      <c r="BDA67" s="410"/>
      <c r="BDB67" s="410"/>
      <c r="BDC67" s="410"/>
      <c r="BDD67" s="410"/>
      <c r="BDE67" s="410"/>
      <c r="BDF67" s="410"/>
      <c r="BDG67" s="410"/>
      <c r="BDH67" s="410"/>
      <c r="BDI67" s="410"/>
      <c r="BDJ67" s="410"/>
      <c r="BDK67" s="410"/>
      <c r="BDL67" s="410"/>
      <c r="BDM67" s="410"/>
      <c r="BDN67" s="410"/>
      <c r="BDO67" s="410"/>
      <c r="BDP67" s="410"/>
      <c r="BDQ67" s="410"/>
      <c r="BDR67" s="410"/>
      <c r="BDS67" s="410"/>
      <c r="BDT67" s="410"/>
      <c r="BDU67" s="410"/>
      <c r="BDV67" s="410"/>
      <c r="BDW67" s="410"/>
      <c r="BDX67" s="410"/>
      <c r="BDY67" s="410"/>
      <c r="BDZ67" s="410"/>
      <c r="BEA67" s="410"/>
      <c r="BEB67" s="410"/>
      <c r="BEC67" s="410"/>
      <c r="BED67" s="410"/>
      <c r="BEE67" s="410"/>
      <c r="BEF67" s="410"/>
      <c r="BEG67" s="410"/>
      <c r="BEH67" s="410"/>
      <c r="BEI67" s="410"/>
      <c r="BEJ67" s="410"/>
      <c r="BEK67" s="410"/>
      <c r="BEL67" s="410"/>
      <c r="BEM67" s="410"/>
      <c r="BEN67" s="410"/>
      <c r="BEO67" s="410"/>
      <c r="BEP67" s="410"/>
      <c r="BEQ67" s="410"/>
      <c r="BER67" s="410"/>
      <c r="BES67" s="410"/>
      <c r="BET67" s="410"/>
      <c r="BEU67" s="410"/>
      <c r="BEV67" s="410"/>
      <c r="BEW67" s="410"/>
      <c r="BEX67" s="410"/>
      <c r="BEY67" s="410"/>
      <c r="BEZ67" s="410"/>
      <c r="BFA67" s="410"/>
      <c r="BFB67" s="410"/>
      <c r="BFC67" s="410"/>
      <c r="BFD67" s="410"/>
      <c r="BFE67" s="410"/>
      <c r="BFF67" s="410"/>
      <c r="BFG67" s="410"/>
      <c r="BFH67" s="410"/>
      <c r="BFI67" s="410"/>
      <c r="BFJ67" s="410"/>
      <c r="BFK67" s="410"/>
      <c r="BFL67" s="410"/>
      <c r="BFM67" s="410"/>
      <c r="BFN67" s="410"/>
      <c r="BFO67" s="410"/>
      <c r="BFP67" s="410"/>
      <c r="BFQ67" s="410"/>
      <c r="BFR67" s="410"/>
      <c r="BFS67" s="410"/>
      <c r="BFT67" s="410"/>
      <c r="BFU67" s="410"/>
      <c r="BFV67" s="410"/>
      <c r="BFW67" s="410"/>
      <c r="BFX67" s="410"/>
      <c r="BFY67" s="410"/>
      <c r="BFZ67" s="410"/>
      <c r="BGA67" s="410"/>
      <c r="BGB67" s="410"/>
      <c r="BGC67" s="410"/>
      <c r="BGD67" s="410"/>
      <c r="BGE67" s="410"/>
      <c r="BGF67" s="410"/>
      <c r="BGG67" s="410"/>
      <c r="BGH67" s="410"/>
      <c r="BGI67" s="410"/>
      <c r="BGJ67" s="410"/>
      <c r="BGK67" s="410"/>
      <c r="BGL67" s="410"/>
      <c r="BGM67" s="410"/>
      <c r="BGN67" s="410"/>
      <c r="BGO67" s="410"/>
      <c r="BGP67" s="410"/>
      <c r="BGQ67" s="410"/>
      <c r="BGR67" s="410"/>
      <c r="BGS67" s="410"/>
      <c r="BGT67" s="410"/>
      <c r="BGU67" s="410"/>
      <c r="BGV67" s="410"/>
      <c r="BGW67" s="410"/>
      <c r="BGX67" s="410"/>
      <c r="BGY67" s="410"/>
      <c r="BGZ67" s="410"/>
      <c r="BHA67" s="410"/>
      <c r="BHB67" s="410"/>
      <c r="BHC67" s="410"/>
      <c r="BHD67" s="410"/>
      <c r="BHE67" s="410"/>
      <c r="BHF67" s="410"/>
      <c r="BHG67" s="410"/>
      <c r="BHH67" s="410"/>
      <c r="BHI67" s="410"/>
      <c r="BHJ67" s="410"/>
      <c r="BHK67" s="410"/>
      <c r="BHL67" s="410"/>
      <c r="BHM67" s="410"/>
      <c r="BHN67" s="410"/>
      <c r="BHO67" s="410"/>
      <c r="BHP67" s="410"/>
      <c r="BHQ67" s="410"/>
      <c r="BHR67" s="410"/>
      <c r="BHS67" s="410"/>
      <c r="BHT67" s="410"/>
      <c r="BHU67" s="410"/>
      <c r="BHV67" s="410"/>
      <c r="BHW67" s="410"/>
      <c r="BHX67" s="410"/>
      <c r="BHY67" s="410"/>
      <c r="BHZ67" s="410"/>
      <c r="BIA67" s="410"/>
      <c r="BIB67" s="410"/>
      <c r="BIC67" s="410"/>
      <c r="BID67" s="410"/>
      <c r="BIE67" s="410"/>
      <c r="BIF67" s="410"/>
      <c r="BIG67" s="410"/>
      <c r="BIH67" s="410"/>
      <c r="BII67" s="410"/>
      <c r="BIJ67" s="410"/>
      <c r="BIK67" s="410"/>
      <c r="BIL67" s="410"/>
      <c r="BIM67" s="410"/>
      <c r="BIN67" s="410"/>
      <c r="BIO67" s="410"/>
      <c r="BIP67" s="410"/>
      <c r="BIQ67" s="410"/>
      <c r="BIR67" s="410"/>
      <c r="BIS67" s="410"/>
      <c r="BIT67" s="410"/>
      <c r="BIU67" s="410"/>
      <c r="BIV67" s="410"/>
      <c r="BIW67" s="410"/>
      <c r="BIX67" s="410"/>
      <c r="BIY67" s="410"/>
      <c r="BIZ67" s="410"/>
      <c r="BJA67" s="410"/>
      <c r="BJB67" s="410"/>
      <c r="BJC67" s="410"/>
      <c r="BJD67" s="410"/>
      <c r="BJE67" s="410"/>
      <c r="BJF67" s="410"/>
      <c r="BJG67" s="410"/>
      <c r="BJH67" s="410"/>
      <c r="BJI67" s="410"/>
      <c r="BJJ67" s="410"/>
      <c r="BJK67" s="410"/>
      <c r="BJL67" s="410"/>
      <c r="BJM67" s="410"/>
      <c r="BJN67" s="410"/>
      <c r="BJO67" s="410"/>
      <c r="BJP67" s="410"/>
      <c r="BJQ67" s="410"/>
      <c r="BJR67" s="410"/>
      <c r="BJS67" s="410"/>
      <c r="BJT67" s="410"/>
      <c r="BJU67" s="410"/>
      <c r="BJV67" s="410"/>
      <c r="BJW67" s="410"/>
      <c r="BJX67" s="410"/>
      <c r="BJY67" s="410"/>
      <c r="BJZ67" s="410"/>
      <c r="BKA67" s="410"/>
      <c r="BKB67" s="410"/>
      <c r="BKC67" s="410"/>
      <c r="BKD67" s="410"/>
      <c r="BKE67" s="410"/>
      <c r="BKF67" s="410"/>
      <c r="BKG67" s="410"/>
      <c r="BKH67" s="410"/>
      <c r="BKI67" s="410"/>
      <c r="BKJ67" s="410"/>
      <c r="BKK67" s="410"/>
      <c r="BKL67" s="410"/>
      <c r="BKM67" s="410"/>
      <c r="BKN67" s="410"/>
      <c r="BKO67" s="410"/>
      <c r="BKP67" s="410"/>
      <c r="BKQ67" s="410"/>
      <c r="BKR67" s="410"/>
      <c r="BKS67" s="410"/>
      <c r="BKT67" s="410"/>
      <c r="BKU67" s="410"/>
      <c r="BKV67" s="410"/>
      <c r="BKW67" s="410"/>
      <c r="BKX67" s="410"/>
      <c r="BKY67" s="410"/>
      <c r="BKZ67" s="410"/>
      <c r="BLA67" s="410"/>
      <c r="BLB67" s="410"/>
      <c r="BLC67" s="410"/>
      <c r="BLD67" s="410"/>
      <c r="BLE67" s="410"/>
      <c r="BLF67" s="410"/>
      <c r="BLG67" s="410"/>
      <c r="BLH67" s="410"/>
      <c r="BLI67" s="410"/>
      <c r="BLJ67" s="410"/>
      <c r="BLK67" s="410"/>
      <c r="BLL67" s="410"/>
      <c r="BLM67" s="410"/>
      <c r="BLN67" s="410"/>
      <c r="BLO67" s="410"/>
      <c r="BLP67" s="410"/>
      <c r="BLQ67" s="410"/>
      <c r="BLR67" s="410"/>
      <c r="BLS67" s="410"/>
      <c r="BLT67" s="410"/>
      <c r="BLU67" s="410"/>
      <c r="BLV67" s="410"/>
      <c r="BLW67" s="410"/>
      <c r="BLX67" s="410"/>
      <c r="BLY67" s="410"/>
      <c r="BLZ67" s="410"/>
      <c r="BMA67" s="410"/>
      <c r="BMB67" s="410"/>
      <c r="BMC67" s="410"/>
      <c r="BMD67" s="410"/>
      <c r="BME67" s="410"/>
      <c r="BMF67" s="410"/>
      <c r="BMG67" s="410"/>
      <c r="BMH67" s="410"/>
      <c r="BMI67" s="410"/>
      <c r="BMJ67" s="410"/>
      <c r="BMK67" s="410"/>
      <c r="BML67" s="410"/>
      <c r="BMM67" s="410"/>
      <c r="BMN67" s="410"/>
      <c r="BMO67" s="410"/>
      <c r="BMP67" s="410"/>
      <c r="BMQ67" s="410"/>
      <c r="BMR67" s="410"/>
      <c r="BMS67" s="410"/>
      <c r="BMT67" s="410"/>
      <c r="BMU67" s="410"/>
      <c r="BMV67" s="410"/>
      <c r="BMW67" s="410"/>
      <c r="BMX67" s="410"/>
      <c r="BMY67" s="410"/>
      <c r="BMZ67" s="410"/>
      <c r="BNA67" s="410"/>
      <c r="BNB67" s="410"/>
      <c r="BNC67" s="410"/>
      <c r="BND67" s="410"/>
      <c r="BNE67" s="410"/>
      <c r="BNF67" s="410"/>
      <c r="BNG67" s="410"/>
      <c r="BNH67" s="410"/>
      <c r="BNI67" s="410"/>
      <c r="BNJ67" s="410"/>
      <c r="BNK67" s="410"/>
      <c r="BNL67" s="410"/>
      <c r="BNM67" s="410"/>
      <c r="BNN67" s="410"/>
      <c r="BNO67" s="410"/>
      <c r="BNP67" s="410"/>
      <c r="BNQ67" s="410"/>
      <c r="BNR67" s="410"/>
      <c r="BNS67" s="410"/>
      <c r="BNT67" s="410"/>
      <c r="BNU67" s="410"/>
      <c r="BNV67" s="410"/>
      <c r="BNW67" s="410"/>
      <c r="BNX67" s="410"/>
      <c r="BNY67" s="410"/>
      <c r="BNZ67" s="410"/>
      <c r="BOA67" s="410"/>
      <c r="BOB67" s="410"/>
      <c r="BOC67" s="410"/>
      <c r="BOD67" s="410"/>
      <c r="BOE67" s="410"/>
      <c r="BOF67" s="410"/>
      <c r="BOG67" s="410"/>
      <c r="BOH67" s="410"/>
      <c r="BOI67" s="410"/>
      <c r="BOJ67" s="410"/>
      <c r="BOK67" s="410"/>
      <c r="BOL67" s="410"/>
      <c r="BOM67" s="410"/>
      <c r="BON67" s="410"/>
      <c r="BOO67" s="410"/>
      <c r="BOP67" s="410"/>
      <c r="BOQ67" s="410"/>
      <c r="BOR67" s="410"/>
      <c r="BOS67" s="410"/>
      <c r="BOT67" s="410"/>
      <c r="BOU67" s="410"/>
      <c r="BOV67" s="410"/>
      <c r="BOW67" s="410"/>
      <c r="BOX67" s="410"/>
      <c r="BOY67" s="410"/>
      <c r="BOZ67" s="410"/>
      <c r="BPA67" s="410"/>
      <c r="BPB67" s="410"/>
      <c r="BPC67" s="410"/>
      <c r="BPD67" s="410"/>
      <c r="BPE67" s="410"/>
      <c r="BPF67" s="410"/>
      <c r="BPG67" s="410"/>
      <c r="BPH67" s="410"/>
      <c r="BPI67" s="410"/>
      <c r="BPJ67" s="410"/>
      <c r="BPK67" s="410"/>
      <c r="BPL67" s="410"/>
      <c r="BPM67" s="410"/>
      <c r="BPN67" s="410"/>
      <c r="BPO67" s="410"/>
      <c r="BPP67" s="410"/>
      <c r="BPQ67" s="410"/>
      <c r="BPR67" s="410"/>
      <c r="BPS67" s="410"/>
      <c r="BPT67" s="410"/>
      <c r="BPU67" s="410"/>
      <c r="BPV67" s="410"/>
      <c r="BPW67" s="410"/>
      <c r="BPX67" s="410"/>
      <c r="BPY67" s="410"/>
      <c r="BPZ67" s="410"/>
      <c r="BQA67" s="410"/>
      <c r="BQB67" s="410"/>
      <c r="BQC67" s="410"/>
      <c r="BQD67" s="410"/>
      <c r="BQE67" s="410"/>
      <c r="BQF67" s="410"/>
      <c r="BQG67" s="410"/>
      <c r="BQH67" s="410"/>
      <c r="BQI67" s="410"/>
      <c r="BQJ67" s="410"/>
      <c r="BQK67" s="410"/>
      <c r="BQL67" s="410"/>
      <c r="BQM67" s="410"/>
      <c r="BQN67" s="410"/>
      <c r="BQO67" s="410"/>
      <c r="BQP67" s="410"/>
      <c r="BQQ67" s="410"/>
      <c r="BQR67" s="410"/>
      <c r="BQS67" s="410"/>
      <c r="BQT67" s="410"/>
      <c r="BQU67" s="410"/>
      <c r="BQV67" s="410"/>
      <c r="BQW67" s="410"/>
      <c r="BQX67" s="410"/>
      <c r="BQY67" s="410"/>
      <c r="BQZ67" s="410"/>
      <c r="BRA67" s="410"/>
      <c r="BRB67" s="410"/>
      <c r="BRC67" s="410"/>
      <c r="BRD67" s="410"/>
      <c r="BRE67" s="410"/>
      <c r="BRF67" s="410"/>
      <c r="BRG67" s="410"/>
      <c r="BRH67" s="410"/>
      <c r="BRI67" s="410"/>
      <c r="BRJ67" s="410"/>
      <c r="BRK67" s="410"/>
      <c r="BRL67" s="410"/>
      <c r="BRM67" s="410"/>
      <c r="BRN67" s="410"/>
      <c r="BRO67" s="410"/>
      <c r="BRP67" s="410"/>
      <c r="BRQ67" s="410"/>
      <c r="BRR67" s="410"/>
      <c r="BRS67" s="410"/>
      <c r="BRT67" s="410"/>
      <c r="BRU67" s="410"/>
      <c r="BRV67" s="410"/>
      <c r="BRW67" s="410"/>
      <c r="BRX67" s="410"/>
      <c r="BRY67" s="410"/>
      <c r="BRZ67" s="410"/>
      <c r="BSA67" s="410"/>
      <c r="BSB67" s="410"/>
      <c r="BSC67" s="410"/>
      <c r="BSD67" s="410"/>
      <c r="BSE67" s="410"/>
      <c r="BSF67" s="410"/>
      <c r="BSG67" s="410"/>
      <c r="BSH67" s="410"/>
      <c r="BSI67" s="410"/>
      <c r="BSJ67" s="410"/>
      <c r="BSK67" s="410"/>
      <c r="BSL67" s="410"/>
      <c r="BSM67" s="410"/>
      <c r="BSN67" s="410"/>
      <c r="BSO67" s="410"/>
      <c r="BSP67" s="410"/>
      <c r="BSQ67" s="410"/>
      <c r="BSR67" s="410"/>
      <c r="BSS67" s="410"/>
      <c r="BST67" s="410"/>
      <c r="BSU67" s="410"/>
      <c r="BSV67" s="410"/>
      <c r="BSW67" s="410"/>
      <c r="BSX67" s="410"/>
      <c r="BSY67" s="410"/>
      <c r="BSZ67" s="410"/>
      <c r="BTA67" s="410"/>
      <c r="BTB67" s="410"/>
      <c r="BTC67" s="410"/>
      <c r="BTD67" s="410"/>
      <c r="BTE67" s="410"/>
      <c r="BTF67" s="410"/>
      <c r="BTG67" s="410"/>
      <c r="BTH67" s="410"/>
      <c r="BTI67" s="410"/>
      <c r="BTJ67" s="410"/>
      <c r="BTK67" s="410"/>
      <c r="BTL67" s="410"/>
      <c r="BTM67" s="410"/>
      <c r="BTN67" s="410"/>
      <c r="BTO67" s="410"/>
      <c r="BTP67" s="410"/>
      <c r="BTQ67" s="410"/>
      <c r="BTR67" s="410"/>
      <c r="BTS67" s="410"/>
      <c r="BTT67" s="410"/>
      <c r="BTU67" s="410"/>
      <c r="BTV67" s="410"/>
      <c r="BTW67" s="410"/>
      <c r="BTX67" s="410"/>
      <c r="BTY67" s="410"/>
      <c r="BTZ67" s="410"/>
      <c r="BUA67" s="410"/>
      <c r="BUB67" s="410"/>
      <c r="BUC67" s="410"/>
      <c r="BUD67" s="410"/>
      <c r="BUE67" s="410"/>
      <c r="BUF67" s="410"/>
      <c r="BUG67" s="410"/>
      <c r="BUH67" s="410"/>
      <c r="BUI67" s="410"/>
      <c r="BUJ67" s="410"/>
      <c r="BUK67" s="410"/>
      <c r="BUL67" s="410"/>
      <c r="BUM67" s="410"/>
      <c r="BUN67" s="410"/>
      <c r="BUO67" s="410"/>
      <c r="BUP67" s="410"/>
      <c r="BUQ67" s="410"/>
      <c r="BUR67" s="410"/>
      <c r="BUS67" s="410"/>
      <c r="BUT67" s="410"/>
      <c r="BUU67" s="410"/>
      <c r="BUV67" s="410"/>
      <c r="BUW67" s="410"/>
      <c r="BUX67" s="410"/>
      <c r="BUY67" s="410"/>
      <c r="BUZ67" s="410"/>
      <c r="BVA67" s="410"/>
      <c r="BVB67" s="410"/>
      <c r="BVC67" s="410"/>
      <c r="BVD67" s="410"/>
      <c r="BVE67" s="410"/>
      <c r="BVF67" s="410"/>
      <c r="BVG67" s="410"/>
      <c r="BVH67" s="410"/>
      <c r="BVI67" s="410"/>
      <c r="BVJ67" s="410"/>
      <c r="BVK67" s="410"/>
      <c r="BVL67" s="410"/>
      <c r="BVM67" s="410"/>
      <c r="BVN67" s="410"/>
      <c r="BVO67" s="410"/>
      <c r="BVP67" s="410"/>
      <c r="BVQ67" s="410"/>
      <c r="BVR67" s="410"/>
      <c r="BVS67" s="410"/>
      <c r="BVT67" s="410"/>
      <c r="BVU67" s="410"/>
      <c r="BVV67" s="410"/>
      <c r="BVW67" s="410"/>
      <c r="BVX67" s="410"/>
      <c r="BVY67" s="410"/>
      <c r="BVZ67" s="410"/>
      <c r="BWA67" s="410"/>
      <c r="BWB67" s="410"/>
      <c r="BWC67" s="410"/>
      <c r="BWD67" s="410"/>
      <c r="BWE67" s="410"/>
      <c r="BWF67" s="410"/>
      <c r="BWG67" s="410"/>
      <c r="BWH67" s="410"/>
      <c r="BWI67" s="410"/>
      <c r="BWJ67" s="410"/>
      <c r="BWK67" s="410"/>
      <c r="BWL67" s="410"/>
      <c r="BWM67" s="410"/>
      <c r="BWN67" s="410"/>
      <c r="BWO67" s="410"/>
      <c r="BWP67" s="410"/>
      <c r="BWQ67" s="410"/>
      <c r="BWR67" s="410"/>
      <c r="BWS67" s="410"/>
      <c r="BWT67" s="410"/>
      <c r="BWU67" s="410"/>
      <c r="BWV67" s="410"/>
      <c r="BWW67" s="410"/>
      <c r="BWX67" s="410"/>
      <c r="BWY67" s="410"/>
      <c r="BWZ67" s="410"/>
      <c r="BXA67" s="410"/>
      <c r="BXB67" s="410"/>
      <c r="BXC67" s="410"/>
      <c r="BXD67" s="410"/>
      <c r="BXE67" s="410"/>
      <c r="BXF67" s="410"/>
      <c r="BXG67" s="410"/>
      <c r="BXH67" s="410"/>
      <c r="BXI67" s="410"/>
      <c r="BXJ67" s="410"/>
      <c r="BXK67" s="410"/>
      <c r="BXL67" s="410"/>
      <c r="BXM67" s="410"/>
      <c r="BXN67" s="410"/>
      <c r="BXO67" s="410"/>
      <c r="BXP67" s="410"/>
      <c r="BXQ67" s="410"/>
      <c r="BXR67" s="410"/>
      <c r="BXS67" s="410"/>
      <c r="BXT67" s="410"/>
      <c r="BXU67" s="410"/>
      <c r="BXV67" s="410"/>
      <c r="BXW67" s="410"/>
      <c r="BXX67" s="410"/>
      <c r="BXY67" s="410"/>
      <c r="BXZ67" s="410"/>
      <c r="BYA67" s="410"/>
      <c r="BYB67" s="410"/>
      <c r="BYC67" s="410"/>
      <c r="BYD67" s="410"/>
      <c r="BYE67" s="410"/>
      <c r="BYF67" s="410"/>
      <c r="BYG67" s="410"/>
      <c r="BYH67" s="410"/>
      <c r="BYI67" s="410"/>
      <c r="BYJ67" s="410"/>
      <c r="BYK67" s="410"/>
      <c r="BYL67" s="410"/>
      <c r="BYM67" s="410"/>
      <c r="BYN67" s="410"/>
      <c r="BYO67" s="410"/>
      <c r="BYP67" s="410"/>
      <c r="BYQ67" s="410"/>
      <c r="BYR67" s="410"/>
      <c r="BYS67" s="410"/>
      <c r="BYT67" s="410"/>
      <c r="BYU67" s="410"/>
      <c r="BYV67" s="410"/>
      <c r="BYW67" s="410"/>
      <c r="BYX67" s="410"/>
      <c r="BYY67" s="410"/>
      <c r="BYZ67" s="410"/>
      <c r="BZA67" s="410"/>
      <c r="BZB67" s="410"/>
      <c r="BZC67" s="410"/>
      <c r="BZD67" s="410"/>
      <c r="BZE67" s="410"/>
      <c r="BZF67" s="410"/>
      <c r="BZG67" s="410"/>
      <c r="BZH67" s="410"/>
      <c r="BZI67" s="410"/>
      <c r="BZJ67" s="410"/>
      <c r="BZK67" s="410"/>
      <c r="BZL67" s="410"/>
      <c r="BZM67" s="410"/>
      <c r="BZN67" s="410"/>
      <c r="BZO67" s="410"/>
      <c r="BZP67" s="410"/>
      <c r="BZQ67" s="410"/>
      <c r="BZR67" s="410"/>
      <c r="BZS67" s="410"/>
      <c r="BZT67" s="410"/>
      <c r="BZU67" s="410"/>
      <c r="BZV67" s="410"/>
      <c r="BZW67" s="410"/>
      <c r="BZX67" s="410"/>
      <c r="BZY67" s="410"/>
      <c r="BZZ67" s="410"/>
      <c r="CAA67" s="410"/>
      <c r="CAB67" s="410"/>
      <c r="CAC67" s="410"/>
      <c r="CAD67" s="410"/>
      <c r="CAE67" s="410"/>
      <c r="CAF67" s="410"/>
      <c r="CAG67" s="410"/>
      <c r="CAH67" s="410"/>
      <c r="CAI67" s="410"/>
      <c r="CAJ67" s="410"/>
      <c r="CAK67" s="410"/>
      <c r="CAL67" s="410"/>
      <c r="CAM67" s="410"/>
      <c r="CAN67" s="410"/>
      <c r="CAO67" s="410"/>
      <c r="CAP67" s="410"/>
      <c r="CAQ67" s="410"/>
      <c r="CAR67" s="410"/>
      <c r="CAS67" s="410"/>
      <c r="CAT67" s="410"/>
      <c r="CAU67" s="410"/>
      <c r="CAV67" s="410"/>
      <c r="CAW67" s="410"/>
      <c r="CAX67" s="410"/>
      <c r="CAY67" s="410"/>
      <c r="CAZ67" s="410"/>
      <c r="CBA67" s="410"/>
      <c r="CBB67" s="410"/>
      <c r="CBC67" s="410"/>
      <c r="CBD67" s="410"/>
      <c r="CBE67" s="410"/>
      <c r="CBF67" s="410"/>
      <c r="CBG67" s="410"/>
      <c r="CBH67" s="410"/>
      <c r="CBI67" s="410"/>
      <c r="CBJ67" s="410"/>
      <c r="CBK67" s="410"/>
      <c r="CBL67" s="410"/>
      <c r="CBM67" s="410"/>
      <c r="CBN67" s="410"/>
      <c r="CBO67" s="410"/>
      <c r="CBP67" s="410"/>
      <c r="CBQ67" s="410"/>
      <c r="CBR67" s="410"/>
      <c r="CBS67" s="410"/>
      <c r="CBT67" s="410"/>
      <c r="CBU67" s="410"/>
      <c r="CBV67" s="410"/>
      <c r="CBW67" s="410"/>
      <c r="CBX67" s="410"/>
      <c r="CBY67" s="410"/>
      <c r="CBZ67" s="410"/>
      <c r="CCA67" s="410"/>
      <c r="CCB67" s="410"/>
      <c r="CCC67" s="410"/>
      <c r="CCD67" s="410"/>
      <c r="CCE67" s="410"/>
      <c r="CCF67" s="410"/>
      <c r="CCG67" s="410"/>
      <c r="CCH67" s="410"/>
      <c r="CCI67" s="410"/>
      <c r="CCJ67" s="410"/>
      <c r="CCK67" s="410"/>
      <c r="CCL67" s="410"/>
      <c r="CCM67" s="410"/>
      <c r="CCN67" s="410"/>
      <c r="CCO67" s="410"/>
      <c r="CCP67" s="410"/>
      <c r="CCQ67" s="410"/>
      <c r="CCR67" s="410"/>
      <c r="CCS67" s="410"/>
      <c r="CCT67" s="410"/>
      <c r="CCU67" s="410"/>
      <c r="CCV67" s="410"/>
      <c r="CCW67" s="410"/>
      <c r="CCX67" s="410"/>
      <c r="CCY67" s="410"/>
      <c r="CCZ67" s="410"/>
      <c r="CDA67" s="410"/>
      <c r="CDB67" s="410"/>
      <c r="CDC67" s="410"/>
      <c r="CDD67" s="410"/>
      <c r="CDE67" s="410"/>
      <c r="CDF67" s="410"/>
      <c r="CDG67" s="410"/>
      <c r="CDH67" s="410"/>
      <c r="CDI67" s="410"/>
      <c r="CDJ67" s="410"/>
      <c r="CDK67" s="410"/>
      <c r="CDL67" s="410"/>
      <c r="CDM67" s="410"/>
      <c r="CDN67" s="410"/>
      <c r="CDO67" s="410"/>
      <c r="CDP67" s="410"/>
      <c r="CDQ67" s="410"/>
      <c r="CDR67" s="410"/>
      <c r="CDS67" s="410"/>
      <c r="CDT67" s="410"/>
      <c r="CDU67" s="410"/>
      <c r="CDV67" s="410"/>
      <c r="CDW67" s="410"/>
      <c r="CDX67" s="410"/>
      <c r="CDY67" s="410"/>
      <c r="CDZ67" s="410"/>
      <c r="CEA67" s="410"/>
      <c r="CEB67" s="410"/>
      <c r="CEC67" s="410"/>
      <c r="CED67" s="410"/>
      <c r="CEE67" s="410"/>
      <c r="CEF67" s="410"/>
      <c r="CEG67" s="410"/>
      <c r="CEH67" s="410"/>
      <c r="CEI67" s="410"/>
      <c r="CEJ67" s="410"/>
      <c r="CEK67" s="410"/>
      <c r="CEL67" s="410"/>
      <c r="CEM67" s="410"/>
      <c r="CEN67" s="410"/>
      <c r="CEO67" s="410"/>
      <c r="CEP67" s="410"/>
      <c r="CEQ67" s="410"/>
      <c r="CER67" s="410"/>
      <c r="CES67" s="410"/>
      <c r="CET67" s="410"/>
      <c r="CEU67" s="410"/>
      <c r="CEV67" s="410"/>
      <c r="CEW67" s="410"/>
      <c r="CEX67" s="410"/>
      <c r="CEY67" s="410"/>
      <c r="CEZ67" s="410"/>
      <c r="CFA67" s="410"/>
      <c r="CFB67" s="410"/>
      <c r="CFC67" s="410"/>
      <c r="CFD67" s="410"/>
      <c r="CFE67" s="410"/>
      <c r="CFF67" s="410"/>
      <c r="CFG67" s="410"/>
      <c r="CFH67" s="410"/>
      <c r="CFI67" s="410"/>
      <c r="CFJ67" s="410"/>
      <c r="CFK67" s="410"/>
      <c r="CFL67" s="410"/>
      <c r="CFM67" s="410"/>
      <c r="CFN67" s="410"/>
      <c r="CFO67" s="410"/>
      <c r="CFP67" s="410"/>
      <c r="CFQ67" s="410"/>
      <c r="CFR67" s="410"/>
      <c r="CFS67" s="410"/>
      <c r="CFT67" s="410"/>
      <c r="CFU67" s="410"/>
      <c r="CFV67" s="410"/>
      <c r="CFW67" s="410"/>
      <c r="CFX67" s="410"/>
      <c r="CFY67" s="410"/>
      <c r="CFZ67" s="410"/>
      <c r="CGA67" s="410"/>
      <c r="CGB67" s="410"/>
      <c r="CGC67" s="410"/>
      <c r="CGD67" s="410"/>
      <c r="CGE67" s="410"/>
      <c r="CGF67" s="410"/>
      <c r="CGG67" s="410"/>
      <c r="CGH67" s="410"/>
      <c r="CGI67" s="410"/>
      <c r="CGJ67" s="410"/>
      <c r="CGK67" s="410"/>
      <c r="CGL67" s="410"/>
      <c r="CGM67" s="410"/>
      <c r="CGN67" s="410"/>
      <c r="CGO67" s="410"/>
      <c r="CGP67" s="410"/>
      <c r="CGQ67" s="410"/>
      <c r="CGR67" s="410"/>
      <c r="CGS67" s="410"/>
      <c r="CGT67" s="410"/>
      <c r="CGU67" s="410"/>
      <c r="CGV67" s="410"/>
      <c r="CGW67" s="410"/>
      <c r="CGX67" s="410"/>
      <c r="CGY67" s="410"/>
      <c r="CGZ67" s="410"/>
      <c r="CHA67" s="410"/>
      <c r="CHB67" s="410"/>
      <c r="CHC67" s="410"/>
      <c r="CHD67" s="410"/>
      <c r="CHE67" s="410"/>
      <c r="CHF67" s="410"/>
      <c r="CHG67" s="410"/>
      <c r="CHH67" s="410"/>
      <c r="CHI67" s="410"/>
      <c r="CHJ67" s="410"/>
      <c r="CHK67" s="410"/>
      <c r="CHL67" s="410"/>
      <c r="CHM67" s="410"/>
      <c r="CHN67" s="410"/>
      <c r="CHO67" s="410"/>
      <c r="CHP67" s="410"/>
      <c r="CHQ67" s="410"/>
      <c r="CHR67" s="410"/>
      <c r="CHS67" s="410"/>
      <c r="CHT67" s="410"/>
      <c r="CHU67" s="410"/>
      <c r="CHV67" s="410"/>
      <c r="CHW67" s="410"/>
      <c r="CHX67" s="410"/>
      <c r="CHY67" s="410"/>
      <c r="CHZ67" s="410"/>
      <c r="CIA67" s="410"/>
      <c r="CIB67" s="410"/>
      <c r="CIC67" s="410"/>
      <c r="CID67" s="410"/>
      <c r="CIE67" s="410"/>
      <c r="CIF67" s="410"/>
      <c r="CIG67" s="410"/>
      <c r="CIH67" s="410"/>
      <c r="CII67" s="410"/>
      <c r="CIJ67" s="410"/>
      <c r="CIK67" s="410"/>
      <c r="CIL67" s="410"/>
      <c r="CIM67" s="410"/>
      <c r="CIN67" s="410"/>
      <c r="CIO67" s="410"/>
      <c r="CIP67" s="410"/>
      <c r="CIQ67" s="410"/>
      <c r="CIR67" s="410"/>
      <c r="CIS67" s="410"/>
      <c r="CIT67" s="410"/>
      <c r="CIU67" s="410"/>
      <c r="CIV67" s="410"/>
      <c r="CIW67" s="410"/>
      <c r="CIX67" s="410"/>
      <c r="CIY67" s="410"/>
      <c r="CIZ67" s="410"/>
      <c r="CJA67" s="410"/>
      <c r="CJB67" s="410"/>
      <c r="CJC67" s="410"/>
      <c r="CJD67" s="410"/>
      <c r="CJE67" s="410"/>
      <c r="CJF67" s="410"/>
      <c r="CJG67" s="410"/>
      <c r="CJH67" s="410"/>
      <c r="CJI67" s="410"/>
      <c r="CJJ67" s="410"/>
      <c r="CJK67" s="410"/>
      <c r="CJL67" s="410"/>
      <c r="CJM67" s="410"/>
      <c r="CJN67" s="410"/>
      <c r="CJO67" s="410"/>
      <c r="CJP67" s="410"/>
      <c r="CJQ67" s="410"/>
      <c r="CJR67" s="410"/>
      <c r="CJS67" s="410"/>
      <c r="CJT67" s="410"/>
      <c r="CJU67" s="410"/>
      <c r="CJV67" s="410"/>
      <c r="CJW67" s="410"/>
      <c r="CJX67" s="410"/>
      <c r="CJY67" s="410"/>
      <c r="CJZ67" s="410"/>
      <c r="CKA67" s="410"/>
      <c r="CKB67" s="410"/>
      <c r="CKC67" s="410"/>
      <c r="CKD67" s="410"/>
      <c r="CKE67" s="410"/>
      <c r="CKF67" s="410"/>
      <c r="CKG67" s="410"/>
      <c r="CKH67" s="410"/>
      <c r="CKI67" s="410"/>
      <c r="CKJ67" s="410"/>
      <c r="CKK67" s="410"/>
      <c r="CKL67" s="410"/>
      <c r="CKM67" s="410"/>
      <c r="CKN67" s="410"/>
      <c r="CKO67" s="410"/>
      <c r="CKP67" s="410"/>
      <c r="CKQ67" s="410"/>
      <c r="CKR67" s="410"/>
      <c r="CKS67" s="410"/>
      <c r="CKT67" s="410"/>
      <c r="CKU67" s="410"/>
      <c r="CKV67" s="410"/>
      <c r="CKW67" s="410"/>
      <c r="CKX67" s="410"/>
      <c r="CKY67" s="410"/>
      <c r="CKZ67" s="410"/>
      <c r="CLA67" s="410"/>
      <c r="CLB67" s="410"/>
      <c r="CLC67" s="410"/>
      <c r="CLD67" s="410"/>
      <c r="CLE67" s="410"/>
      <c r="CLF67" s="410"/>
      <c r="CLG67" s="410"/>
      <c r="CLH67" s="410"/>
      <c r="CLI67" s="410"/>
      <c r="CLJ67" s="410"/>
      <c r="CLK67" s="410"/>
      <c r="CLL67" s="410"/>
      <c r="CLM67" s="410"/>
      <c r="CLN67" s="410"/>
      <c r="CLO67" s="410"/>
      <c r="CLP67" s="410"/>
      <c r="CLQ67" s="410"/>
      <c r="CLR67" s="410"/>
      <c r="CLS67" s="410"/>
      <c r="CLT67" s="410"/>
      <c r="CLU67" s="410"/>
      <c r="CLV67" s="410"/>
      <c r="CLW67" s="410"/>
      <c r="CLX67" s="410"/>
      <c r="CLY67" s="410"/>
      <c r="CLZ67" s="410"/>
      <c r="CMA67" s="410"/>
      <c r="CMB67" s="410"/>
      <c r="CMC67" s="410"/>
      <c r="CMD67" s="410"/>
      <c r="CME67" s="410"/>
      <c r="CMF67" s="410"/>
      <c r="CMG67" s="410"/>
      <c r="CMH67" s="410"/>
      <c r="CMI67" s="410"/>
      <c r="CMJ67" s="410"/>
      <c r="CMK67" s="410"/>
      <c r="CML67" s="410"/>
      <c r="CMM67" s="410"/>
      <c r="CMN67" s="410"/>
      <c r="CMO67" s="410"/>
      <c r="CMP67" s="410"/>
      <c r="CMQ67" s="410"/>
      <c r="CMR67" s="410"/>
      <c r="CMS67" s="410"/>
      <c r="CMT67" s="410"/>
      <c r="CMU67" s="410"/>
      <c r="CMV67" s="410"/>
      <c r="CMW67" s="410"/>
      <c r="CMX67" s="410"/>
      <c r="CMY67" s="410"/>
      <c r="CMZ67" s="410"/>
      <c r="CNA67" s="410"/>
      <c r="CNB67" s="410"/>
      <c r="CNC67" s="410"/>
      <c r="CND67" s="410"/>
      <c r="CNE67" s="410"/>
      <c r="CNF67" s="410"/>
      <c r="CNG67" s="410"/>
      <c r="CNH67" s="410"/>
      <c r="CNI67" s="410"/>
      <c r="CNJ67" s="410"/>
      <c r="CNK67" s="410"/>
      <c r="CNL67" s="410"/>
      <c r="CNM67" s="410"/>
      <c r="CNN67" s="410"/>
      <c r="CNO67" s="410"/>
      <c r="CNP67" s="410"/>
      <c r="CNQ67" s="410"/>
      <c r="CNR67" s="410"/>
      <c r="CNS67" s="410"/>
      <c r="CNT67" s="410"/>
      <c r="CNU67" s="410"/>
      <c r="CNV67" s="410"/>
      <c r="CNW67" s="410"/>
      <c r="CNX67" s="410"/>
      <c r="CNY67" s="410"/>
      <c r="CNZ67" s="410"/>
      <c r="COA67" s="410"/>
      <c r="COB67" s="410"/>
      <c r="COC67" s="410"/>
      <c r="COD67" s="410"/>
      <c r="COE67" s="410"/>
      <c r="COF67" s="410"/>
      <c r="COG67" s="410"/>
      <c r="COH67" s="410"/>
      <c r="COI67" s="410"/>
      <c r="COJ67" s="410"/>
      <c r="COK67" s="410"/>
      <c r="COL67" s="410"/>
      <c r="COM67" s="410"/>
      <c r="CON67" s="410"/>
      <c r="COO67" s="410"/>
      <c r="COP67" s="410"/>
      <c r="COQ67" s="410"/>
      <c r="COR67" s="410"/>
      <c r="COS67" s="410"/>
      <c r="COT67" s="410"/>
      <c r="COU67" s="410"/>
      <c r="COV67" s="410"/>
      <c r="COW67" s="410"/>
      <c r="COX67" s="410"/>
      <c r="COY67" s="410"/>
      <c r="COZ67" s="410"/>
      <c r="CPA67" s="410"/>
      <c r="CPB67" s="410"/>
      <c r="CPC67" s="410"/>
      <c r="CPD67" s="410"/>
      <c r="CPE67" s="410"/>
      <c r="CPF67" s="410"/>
      <c r="CPG67" s="410"/>
      <c r="CPH67" s="410"/>
      <c r="CPI67" s="410"/>
      <c r="CPJ67" s="410"/>
      <c r="CPK67" s="410"/>
      <c r="CPL67" s="410"/>
      <c r="CPM67" s="410"/>
      <c r="CPN67" s="410"/>
      <c r="CPO67" s="410"/>
      <c r="CPP67" s="410"/>
      <c r="CPQ67" s="410"/>
      <c r="CPR67" s="410"/>
      <c r="CPS67" s="410"/>
      <c r="CPT67" s="410"/>
      <c r="CPU67" s="410"/>
      <c r="CPV67" s="410"/>
      <c r="CPW67" s="410"/>
      <c r="CPX67" s="410"/>
      <c r="CPY67" s="410"/>
      <c r="CPZ67" s="410"/>
      <c r="CQA67" s="410"/>
      <c r="CQB67" s="410"/>
      <c r="CQC67" s="410"/>
      <c r="CQD67" s="410"/>
      <c r="CQE67" s="410"/>
      <c r="CQF67" s="410"/>
      <c r="CQG67" s="410"/>
      <c r="CQH67" s="410"/>
      <c r="CQI67" s="410"/>
      <c r="CQJ67" s="410"/>
      <c r="CQK67" s="410"/>
      <c r="CQL67" s="410"/>
      <c r="CQM67" s="410"/>
      <c r="CQN67" s="410"/>
      <c r="CQO67" s="410"/>
      <c r="CQP67" s="410"/>
      <c r="CQQ67" s="410"/>
      <c r="CQR67" s="410"/>
      <c r="CQS67" s="410"/>
      <c r="CQT67" s="410"/>
      <c r="CQU67" s="410"/>
      <c r="CQV67" s="410"/>
      <c r="CQW67" s="410"/>
      <c r="CQX67" s="410"/>
      <c r="CQY67" s="410"/>
      <c r="CQZ67" s="410"/>
      <c r="CRA67" s="410"/>
      <c r="CRB67" s="410"/>
      <c r="CRC67" s="410"/>
      <c r="CRD67" s="410"/>
      <c r="CRE67" s="410"/>
      <c r="CRF67" s="410"/>
      <c r="CRG67" s="410"/>
      <c r="CRH67" s="410"/>
      <c r="CRI67" s="410"/>
      <c r="CRJ67" s="410"/>
      <c r="CRK67" s="410"/>
      <c r="CRL67" s="410"/>
      <c r="CRM67" s="410"/>
      <c r="CRN67" s="410"/>
      <c r="CRO67" s="410"/>
      <c r="CRP67" s="410"/>
      <c r="CRQ67" s="410"/>
      <c r="CRR67" s="410"/>
      <c r="CRS67" s="410"/>
      <c r="CRT67" s="410"/>
      <c r="CRU67" s="410"/>
      <c r="CRV67" s="410"/>
      <c r="CRW67" s="410"/>
      <c r="CRX67" s="410"/>
      <c r="CRY67" s="410"/>
      <c r="CRZ67" s="410"/>
      <c r="CSA67" s="410"/>
      <c r="CSB67" s="410"/>
      <c r="CSC67" s="410"/>
      <c r="CSD67" s="410"/>
      <c r="CSE67" s="410"/>
      <c r="CSF67" s="410"/>
      <c r="CSG67" s="410"/>
      <c r="CSH67" s="410"/>
      <c r="CSI67" s="410"/>
      <c r="CSJ67" s="410"/>
      <c r="CSK67" s="410"/>
      <c r="CSL67" s="410"/>
      <c r="CSM67" s="410"/>
      <c r="CSN67" s="410"/>
      <c r="CSO67" s="410"/>
      <c r="CSP67" s="410"/>
      <c r="CSQ67" s="410"/>
      <c r="CSR67" s="410"/>
      <c r="CSS67" s="410"/>
      <c r="CST67" s="410"/>
      <c r="CSU67" s="410"/>
      <c r="CSV67" s="410"/>
      <c r="CSW67" s="410"/>
      <c r="CSX67" s="410"/>
      <c r="CSY67" s="410"/>
      <c r="CSZ67" s="410"/>
      <c r="CTA67" s="410"/>
      <c r="CTB67" s="410"/>
      <c r="CTC67" s="410"/>
      <c r="CTD67" s="410"/>
      <c r="CTE67" s="410"/>
      <c r="CTF67" s="410"/>
      <c r="CTG67" s="410"/>
      <c r="CTH67" s="410"/>
      <c r="CTI67" s="410"/>
      <c r="CTJ67" s="410"/>
      <c r="CTK67" s="410"/>
      <c r="CTL67" s="410"/>
      <c r="CTM67" s="410"/>
      <c r="CTN67" s="410"/>
      <c r="CTO67" s="410"/>
      <c r="CTP67" s="410"/>
      <c r="CTQ67" s="410"/>
      <c r="CTR67" s="410"/>
      <c r="CTS67" s="410"/>
      <c r="CTT67" s="410"/>
      <c r="CTU67" s="410"/>
      <c r="CTV67" s="410"/>
      <c r="CTW67" s="410"/>
      <c r="CTX67" s="410"/>
      <c r="CTY67" s="410"/>
      <c r="CTZ67" s="410"/>
      <c r="CUA67" s="410"/>
      <c r="CUB67" s="410"/>
      <c r="CUC67" s="410"/>
      <c r="CUD67" s="410"/>
      <c r="CUE67" s="410"/>
      <c r="CUF67" s="410"/>
      <c r="CUG67" s="410"/>
      <c r="CUH67" s="410"/>
      <c r="CUI67" s="410"/>
      <c r="CUJ67" s="410"/>
      <c r="CUK67" s="410"/>
      <c r="CUL67" s="410"/>
      <c r="CUM67" s="410"/>
      <c r="CUN67" s="410"/>
      <c r="CUO67" s="410"/>
      <c r="CUP67" s="410"/>
      <c r="CUQ67" s="410"/>
      <c r="CUR67" s="410"/>
      <c r="CUS67" s="410"/>
      <c r="CUT67" s="410"/>
      <c r="CUU67" s="410"/>
      <c r="CUV67" s="410"/>
      <c r="CUW67" s="410"/>
      <c r="CUX67" s="410"/>
      <c r="CUY67" s="410"/>
      <c r="CUZ67" s="410"/>
      <c r="CVA67" s="410"/>
      <c r="CVB67" s="410"/>
      <c r="CVC67" s="410"/>
      <c r="CVD67" s="410"/>
      <c r="CVE67" s="410"/>
      <c r="CVF67" s="410"/>
      <c r="CVG67" s="410"/>
      <c r="CVH67" s="410"/>
      <c r="CVI67" s="410"/>
      <c r="CVJ67" s="410"/>
      <c r="CVK67" s="410"/>
      <c r="CVL67" s="410"/>
      <c r="CVM67" s="410"/>
      <c r="CVN67" s="410"/>
      <c r="CVO67" s="410"/>
      <c r="CVP67" s="410"/>
      <c r="CVQ67" s="410"/>
      <c r="CVR67" s="410"/>
      <c r="CVS67" s="410"/>
      <c r="CVT67" s="410"/>
      <c r="CVU67" s="410"/>
      <c r="CVV67" s="410"/>
      <c r="CVW67" s="410"/>
      <c r="CVX67" s="410"/>
      <c r="CVY67" s="410"/>
      <c r="CVZ67" s="410"/>
      <c r="CWA67" s="410"/>
      <c r="CWB67" s="410"/>
      <c r="CWC67" s="410"/>
      <c r="CWD67" s="410"/>
      <c r="CWE67" s="410"/>
      <c r="CWF67" s="410"/>
      <c r="CWG67" s="410"/>
      <c r="CWH67" s="410"/>
      <c r="CWI67" s="410"/>
      <c r="CWJ67" s="410"/>
      <c r="CWK67" s="410"/>
      <c r="CWL67" s="410"/>
      <c r="CWM67" s="410"/>
      <c r="CWN67" s="410"/>
      <c r="CWO67" s="410"/>
      <c r="CWP67" s="410"/>
      <c r="CWQ67" s="410"/>
      <c r="CWR67" s="410"/>
      <c r="CWS67" s="410"/>
      <c r="CWT67" s="410"/>
      <c r="CWU67" s="410"/>
      <c r="CWV67" s="410"/>
      <c r="CWW67" s="410"/>
      <c r="CWX67" s="410"/>
      <c r="CWY67" s="410"/>
      <c r="CWZ67" s="410"/>
      <c r="CXA67" s="410"/>
      <c r="CXB67" s="410"/>
      <c r="CXC67" s="410"/>
      <c r="CXD67" s="410"/>
      <c r="CXE67" s="410"/>
      <c r="CXF67" s="410"/>
      <c r="CXG67" s="410"/>
      <c r="CXH67" s="410"/>
      <c r="CXI67" s="410"/>
      <c r="CXJ67" s="410"/>
      <c r="CXK67" s="410"/>
      <c r="CXL67" s="410"/>
      <c r="CXM67" s="410"/>
      <c r="CXN67" s="410"/>
      <c r="CXO67" s="410"/>
      <c r="CXP67" s="410"/>
      <c r="CXQ67" s="410"/>
      <c r="CXR67" s="410"/>
      <c r="CXS67" s="410"/>
      <c r="CXT67" s="410"/>
      <c r="CXU67" s="410"/>
      <c r="CXV67" s="410"/>
      <c r="CXW67" s="410"/>
      <c r="CXX67" s="410"/>
      <c r="CXY67" s="410"/>
      <c r="CXZ67" s="410"/>
      <c r="CYA67" s="410"/>
      <c r="CYB67" s="410"/>
      <c r="CYC67" s="410"/>
      <c r="CYD67" s="410"/>
      <c r="CYE67" s="410"/>
      <c r="CYF67" s="410"/>
      <c r="CYG67" s="410"/>
      <c r="CYH67" s="410"/>
      <c r="CYI67" s="410"/>
      <c r="CYJ67" s="410"/>
      <c r="CYK67" s="410"/>
      <c r="CYL67" s="410"/>
      <c r="CYM67" s="410"/>
      <c r="CYN67" s="410"/>
      <c r="CYO67" s="410"/>
      <c r="CYP67" s="410"/>
      <c r="CYQ67" s="410"/>
      <c r="CYR67" s="410"/>
      <c r="CYS67" s="410"/>
      <c r="CYT67" s="410"/>
      <c r="CYU67" s="410"/>
      <c r="CYV67" s="410"/>
      <c r="CYW67" s="410"/>
      <c r="CYX67" s="410"/>
      <c r="CYY67" s="410"/>
      <c r="CYZ67" s="410"/>
      <c r="CZA67" s="410"/>
      <c r="CZB67" s="410"/>
      <c r="CZC67" s="410"/>
      <c r="CZD67" s="410"/>
      <c r="CZE67" s="410"/>
      <c r="CZF67" s="410"/>
      <c r="CZG67" s="410"/>
      <c r="CZH67" s="410"/>
      <c r="CZI67" s="410"/>
      <c r="CZJ67" s="410"/>
      <c r="CZK67" s="410"/>
      <c r="CZL67" s="410"/>
      <c r="CZM67" s="410"/>
      <c r="CZN67" s="410"/>
      <c r="CZO67" s="410"/>
      <c r="CZP67" s="410"/>
      <c r="CZQ67" s="410"/>
      <c r="CZR67" s="410"/>
      <c r="CZS67" s="410"/>
      <c r="CZT67" s="410"/>
      <c r="CZU67" s="410"/>
      <c r="CZV67" s="410"/>
      <c r="CZW67" s="410"/>
      <c r="CZX67" s="410"/>
      <c r="CZY67" s="410"/>
      <c r="CZZ67" s="410"/>
      <c r="DAA67" s="410"/>
      <c r="DAB67" s="410"/>
      <c r="DAC67" s="410"/>
      <c r="DAD67" s="410"/>
      <c r="DAE67" s="410"/>
      <c r="DAF67" s="410"/>
      <c r="DAG67" s="410"/>
      <c r="DAH67" s="410"/>
      <c r="DAI67" s="410"/>
      <c r="DAJ67" s="410"/>
      <c r="DAK67" s="410"/>
      <c r="DAL67" s="410"/>
      <c r="DAM67" s="410"/>
      <c r="DAN67" s="410"/>
      <c r="DAO67" s="410"/>
      <c r="DAP67" s="410"/>
      <c r="DAQ67" s="410"/>
      <c r="DAR67" s="410"/>
      <c r="DAS67" s="410"/>
      <c r="DAT67" s="410"/>
      <c r="DAU67" s="410"/>
      <c r="DAV67" s="410"/>
      <c r="DAW67" s="410"/>
      <c r="DAX67" s="410"/>
      <c r="DAY67" s="410"/>
      <c r="DAZ67" s="410"/>
      <c r="DBA67" s="410"/>
      <c r="DBB67" s="410"/>
      <c r="DBC67" s="410"/>
      <c r="DBD67" s="410"/>
      <c r="DBE67" s="410"/>
      <c r="DBF67" s="410"/>
      <c r="DBG67" s="410"/>
      <c r="DBH67" s="410"/>
      <c r="DBI67" s="410"/>
      <c r="DBJ67" s="410"/>
      <c r="DBK67" s="410"/>
      <c r="DBL67" s="410"/>
      <c r="DBM67" s="410"/>
      <c r="DBN67" s="410"/>
      <c r="DBO67" s="410"/>
      <c r="DBP67" s="410"/>
      <c r="DBQ67" s="410"/>
      <c r="DBR67" s="410"/>
      <c r="DBS67" s="410"/>
      <c r="DBT67" s="410"/>
      <c r="DBU67" s="410"/>
      <c r="DBV67" s="410"/>
      <c r="DBW67" s="410"/>
      <c r="DBX67" s="410"/>
      <c r="DBY67" s="410"/>
      <c r="DBZ67" s="410"/>
      <c r="DCA67" s="410"/>
      <c r="DCB67" s="410"/>
      <c r="DCC67" s="410"/>
      <c r="DCD67" s="410"/>
      <c r="DCE67" s="410"/>
      <c r="DCF67" s="410"/>
      <c r="DCG67" s="410"/>
      <c r="DCH67" s="410"/>
      <c r="DCI67" s="410"/>
      <c r="DCJ67" s="410"/>
      <c r="DCK67" s="410"/>
      <c r="DCL67" s="410"/>
      <c r="DCM67" s="410"/>
      <c r="DCN67" s="410"/>
      <c r="DCO67" s="410"/>
      <c r="DCP67" s="410"/>
      <c r="DCQ67" s="410"/>
      <c r="DCR67" s="410"/>
      <c r="DCS67" s="410"/>
      <c r="DCT67" s="410"/>
      <c r="DCU67" s="410"/>
      <c r="DCV67" s="410"/>
      <c r="DCW67" s="410"/>
      <c r="DCX67" s="410"/>
      <c r="DCY67" s="410"/>
      <c r="DCZ67" s="410"/>
      <c r="DDA67" s="410"/>
      <c r="DDB67" s="410"/>
      <c r="DDC67" s="410"/>
      <c r="DDD67" s="410"/>
      <c r="DDE67" s="410"/>
      <c r="DDF67" s="410"/>
      <c r="DDG67" s="410"/>
      <c r="DDH67" s="410"/>
      <c r="DDI67" s="410"/>
      <c r="DDJ67" s="410"/>
      <c r="DDK67" s="410"/>
      <c r="DDL67" s="410"/>
      <c r="DDM67" s="410"/>
      <c r="DDN67" s="410"/>
      <c r="DDO67" s="410"/>
      <c r="DDP67" s="410"/>
      <c r="DDQ67" s="410"/>
      <c r="DDR67" s="410"/>
      <c r="DDS67" s="410"/>
      <c r="DDT67" s="410"/>
      <c r="DDU67" s="410"/>
      <c r="DDV67" s="410"/>
      <c r="DDW67" s="410"/>
      <c r="DDX67" s="410"/>
      <c r="DDY67" s="410"/>
      <c r="DDZ67" s="410"/>
      <c r="DEA67" s="410"/>
      <c r="DEB67" s="410"/>
      <c r="DEC67" s="410"/>
      <c r="DED67" s="410"/>
      <c r="DEE67" s="410"/>
      <c r="DEF67" s="410"/>
      <c r="DEG67" s="410"/>
      <c r="DEH67" s="410"/>
      <c r="DEI67" s="410"/>
      <c r="DEJ67" s="410"/>
      <c r="DEK67" s="410"/>
      <c r="DEL67" s="410"/>
      <c r="DEM67" s="410"/>
      <c r="DEN67" s="410"/>
      <c r="DEO67" s="410"/>
      <c r="DEP67" s="410"/>
      <c r="DEQ67" s="410"/>
      <c r="DER67" s="410"/>
      <c r="DES67" s="410"/>
      <c r="DET67" s="410"/>
      <c r="DEU67" s="410"/>
      <c r="DEV67" s="410"/>
      <c r="DEW67" s="410"/>
      <c r="DEX67" s="410"/>
      <c r="DEY67" s="410"/>
      <c r="DEZ67" s="410"/>
      <c r="DFA67" s="410"/>
      <c r="DFB67" s="410"/>
      <c r="DFC67" s="410"/>
      <c r="DFD67" s="410"/>
      <c r="DFE67" s="410"/>
      <c r="DFF67" s="410"/>
      <c r="DFG67" s="410"/>
      <c r="DFH67" s="410"/>
      <c r="DFI67" s="410"/>
      <c r="DFJ67" s="410"/>
      <c r="DFK67" s="410"/>
      <c r="DFL67" s="410"/>
      <c r="DFM67" s="410"/>
      <c r="DFN67" s="410"/>
      <c r="DFO67" s="410"/>
      <c r="DFP67" s="410"/>
      <c r="DFQ67" s="410"/>
      <c r="DFR67" s="410"/>
      <c r="DFS67" s="410"/>
      <c r="DFT67" s="410"/>
      <c r="DFU67" s="410"/>
      <c r="DFV67" s="410"/>
      <c r="DFW67" s="410"/>
      <c r="DFX67" s="410"/>
      <c r="DFY67" s="410"/>
      <c r="DFZ67" s="410"/>
      <c r="DGA67" s="410"/>
      <c r="DGB67" s="410"/>
      <c r="DGC67" s="410"/>
      <c r="DGD67" s="410"/>
      <c r="DGE67" s="410"/>
      <c r="DGF67" s="410"/>
      <c r="DGG67" s="410"/>
      <c r="DGH67" s="410"/>
      <c r="DGI67" s="410"/>
      <c r="DGJ67" s="410"/>
      <c r="DGK67" s="410"/>
      <c r="DGL67" s="410"/>
      <c r="DGM67" s="410"/>
      <c r="DGN67" s="410"/>
      <c r="DGO67" s="410"/>
      <c r="DGP67" s="410"/>
      <c r="DGQ67" s="410"/>
      <c r="DGR67" s="410"/>
      <c r="DGS67" s="410"/>
      <c r="DGT67" s="410"/>
      <c r="DGU67" s="410"/>
      <c r="DGV67" s="410"/>
      <c r="DGW67" s="410"/>
      <c r="DGX67" s="410"/>
      <c r="DGY67" s="410"/>
      <c r="DGZ67" s="410"/>
      <c r="DHA67" s="410"/>
      <c r="DHB67" s="410"/>
      <c r="DHC67" s="410"/>
      <c r="DHD67" s="410"/>
      <c r="DHE67" s="410"/>
      <c r="DHF67" s="410"/>
      <c r="DHG67" s="410"/>
      <c r="DHH67" s="410"/>
      <c r="DHI67" s="410"/>
      <c r="DHJ67" s="410"/>
      <c r="DHK67" s="410"/>
      <c r="DHL67" s="410"/>
      <c r="DHM67" s="410"/>
      <c r="DHN67" s="410"/>
      <c r="DHO67" s="410"/>
      <c r="DHP67" s="410"/>
      <c r="DHQ67" s="410"/>
      <c r="DHR67" s="410"/>
      <c r="DHS67" s="410"/>
      <c r="DHT67" s="410"/>
      <c r="DHU67" s="410"/>
      <c r="DHV67" s="410"/>
      <c r="DHW67" s="410"/>
      <c r="DHX67" s="410"/>
      <c r="DHY67" s="410"/>
      <c r="DHZ67" s="410"/>
      <c r="DIA67" s="410"/>
      <c r="DIB67" s="410"/>
      <c r="DIC67" s="410"/>
      <c r="DID67" s="410"/>
      <c r="DIE67" s="410"/>
      <c r="DIF67" s="410"/>
      <c r="DIG67" s="410"/>
      <c r="DIH67" s="410"/>
      <c r="DII67" s="410"/>
      <c r="DIJ67" s="410"/>
      <c r="DIK67" s="410"/>
      <c r="DIL67" s="410"/>
      <c r="DIM67" s="410"/>
      <c r="DIN67" s="410"/>
      <c r="DIO67" s="410"/>
      <c r="DIP67" s="410"/>
      <c r="DIQ67" s="410"/>
      <c r="DIR67" s="410"/>
      <c r="DIS67" s="410"/>
      <c r="DIT67" s="410"/>
      <c r="DIU67" s="410"/>
      <c r="DIV67" s="410"/>
      <c r="DIW67" s="410"/>
      <c r="DIX67" s="410"/>
      <c r="DIY67" s="410"/>
      <c r="DIZ67" s="410"/>
      <c r="DJA67" s="410"/>
      <c r="DJB67" s="410"/>
      <c r="DJC67" s="410"/>
      <c r="DJD67" s="410"/>
      <c r="DJE67" s="410"/>
      <c r="DJF67" s="410"/>
      <c r="DJG67" s="410"/>
      <c r="DJH67" s="410"/>
      <c r="DJI67" s="410"/>
      <c r="DJJ67" s="410"/>
      <c r="DJK67" s="410"/>
      <c r="DJL67" s="410"/>
      <c r="DJM67" s="410"/>
      <c r="DJN67" s="410"/>
      <c r="DJO67" s="410"/>
      <c r="DJP67" s="410"/>
      <c r="DJQ67" s="410"/>
      <c r="DJR67" s="410"/>
      <c r="DJS67" s="410"/>
      <c r="DJT67" s="410"/>
      <c r="DJU67" s="410"/>
      <c r="DJV67" s="410"/>
      <c r="DJW67" s="410"/>
      <c r="DJX67" s="410"/>
      <c r="DJY67" s="410"/>
      <c r="DJZ67" s="410"/>
      <c r="DKA67" s="410"/>
      <c r="DKB67" s="410"/>
      <c r="DKC67" s="410"/>
      <c r="DKD67" s="410"/>
      <c r="DKE67" s="410"/>
      <c r="DKF67" s="410"/>
      <c r="DKG67" s="410"/>
      <c r="DKH67" s="410"/>
      <c r="DKI67" s="410"/>
      <c r="DKJ67" s="410"/>
      <c r="DKK67" s="410"/>
      <c r="DKL67" s="410"/>
      <c r="DKM67" s="410"/>
      <c r="DKN67" s="410"/>
      <c r="DKO67" s="410"/>
      <c r="DKP67" s="410"/>
      <c r="DKQ67" s="410"/>
      <c r="DKR67" s="410"/>
      <c r="DKS67" s="410"/>
      <c r="DKT67" s="410"/>
      <c r="DKU67" s="410"/>
      <c r="DKV67" s="410"/>
      <c r="DKW67" s="410"/>
      <c r="DKX67" s="410"/>
      <c r="DKY67" s="410"/>
      <c r="DKZ67" s="410"/>
      <c r="DLA67" s="410"/>
      <c r="DLB67" s="410"/>
      <c r="DLC67" s="410"/>
      <c r="DLD67" s="410"/>
      <c r="DLE67" s="410"/>
      <c r="DLF67" s="410"/>
      <c r="DLG67" s="410"/>
      <c r="DLH67" s="410"/>
      <c r="DLI67" s="410"/>
      <c r="DLJ67" s="410"/>
      <c r="DLK67" s="410"/>
      <c r="DLL67" s="410"/>
      <c r="DLM67" s="410"/>
      <c r="DLN67" s="410"/>
      <c r="DLO67" s="410"/>
      <c r="DLP67" s="410"/>
      <c r="DLQ67" s="410"/>
      <c r="DLR67" s="410"/>
      <c r="DLS67" s="410"/>
      <c r="DLT67" s="410"/>
      <c r="DLU67" s="410"/>
      <c r="DLV67" s="410"/>
      <c r="DLW67" s="410"/>
      <c r="DLX67" s="410"/>
      <c r="DLY67" s="410"/>
      <c r="DLZ67" s="410"/>
      <c r="DMA67" s="410"/>
      <c r="DMB67" s="410"/>
      <c r="DMC67" s="410"/>
      <c r="DMD67" s="410"/>
      <c r="DME67" s="410"/>
      <c r="DMF67" s="410"/>
      <c r="DMG67" s="410"/>
      <c r="DMH67" s="410"/>
      <c r="DMI67" s="410"/>
      <c r="DMJ67" s="410"/>
      <c r="DMK67" s="410"/>
      <c r="DML67" s="410"/>
      <c r="DMM67" s="410"/>
      <c r="DMN67" s="410"/>
      <c r="DMO67" s="410"/>
      <c r="DMP67" s="410"/>
      <c r="DMQ67" s="410"/>
      <c r="DMR67" s="410"/>
      <c r="DMS67" s="410"/>
      <c r="DMT67" s="410"/>
      <c r="DMU67" s="410"/>
      <c r="DMV67" s="410"/>
      <c r="DMW67" s="410"/>
      <c r="DMX67" s="410"/>
      <c r="DMY67" s="410"/>
      <c r="DMZ67" s="410"/>
      <c r="DNA67" s="410"/>
      <c r="DNB67" s="410"/>
      <c r="DNC67" s="410"/>
      <c r="DND67" s="410"/>
      <c r="DNE67" s="410"/>
      <c r="DNF67" s="410"/>
      <c r="DNG67" s="410"/>
      <c r="DNH67" s="410"/>
      <c r="DNI67" s="410"/>
      <c r="DNJ67" s="410"/>
      <c r="DNK67" s="410"/>
      <c r="DNL67" s="410"/>
      <c r="DNM67" s="410"/>
      <c r="DNN67" s="410"/>
      <c r="DNO67" s="410"/>
      <c r="DNP67" s="410"/>
      <c r="DNQ67" s="410"/>
      <c r="DNR67" s="410"/>
      <c r="DNS67" s="410"/>
      <c r="DNT67" s="410"/>
      <c r="DNU67" s="410"/>
      <c r="DNV67" s="410"/>
      <c r="DNW67" s="410"/>
      <c r="DNX67" s="410"/>
      <c r="DNY67" s="410"/>
      <c r="DNZ67" s="410"/>
      <c r="DOA67" s="410"/>
      <c r="DOB67" s="410"/>
      <c r="DOC67" s="410"/>
      <c r="DOD67" s="410"/>
      <c r="DOE67" s="410"/>
      <c r="DOF67" s="410"/>
      <c r="DOG67" s="410"/>
      <c r="DOH67" s="410"/>
      <c r="DOI67" s="410"/>
      <c r="DOJ67" s="410"/>
      <c r="DOK67" s="410"/>
      <c r="DOL67" s="410"/>
      <c r="DOM67" s="410"/>
      <c r="DON67" s="410"/>
      <c r="DOO67" s="410"/>
      <c r="DOP67" s="410"/>
      <c r="DOQ67" s="410"/>
      <c r="DOR67" s="410"/>
      <c r="DOS67" s="410"/>
      <c r="DOT67" s="410"/>
      <c r="DOU67" s="410"/>
      <c r="DOV67" s="410"/>
      <c r="DOW67" s="410"/>
      <c r="DOX67" s="410"/>
      <c r="DOY67" s="410"/>
      <c r="DOZ67" s="410"/>
      <c r="DPA67" s="410"/>
      <c r="DPB67" s="410"/>
      <c r="DPC67" s="410"/>
      <c r="DPD67" s="410"/>
      <c r="DPE67" s="410"/>
      <c r="DPF67" s="410"/>
      <c r="DPG67" s="410"/>
      <c r="DPH67" s="410"/>
      <c r="DPI67" s="410"/>
      <c r="DPJ67" s="410"/>
      <c r="DPK67" s="410"/>
      <c r="DPL67" s="410"/>
      <c r="DPM67" s="410"/>
      <c r="DPN67" s="410"/>
      <c r="DPO67" s="410"/>
      <c r="DPP67" s="410"/>
      <c r="DPQ67" s="410"/>
      <c r="DPR67" s="410"/>
      <c r="DPS67" s="410"/>
      <c r="DPT67" s="410"/>
      <c r="DPU67" s="410"/>
      <c r="DPV67" s="410"/>
      <c r="DPW67" s="410"/>
      <c r="DPX67" s="410"/>
      <c r="DPY67" s="410"/>
      <c r="DPZ67" s="410"/>
      <c r="DQA67" s="410"/>
      <c r="DQB67" s="410"/>
      <c r="DQC67" s="410"/>
      <c r="DQD67" s="410"/>
      <c r="DQE67" s="410"/>
      <c r="DQF67" s="410"/>
      <c r="DQG67" s="410"/>
      <c r="DQH67" s="410"/>
      <c r="DQI67" s="410"/>
      <c r="DQJ67" s="410"/>
      <c r="DQK67" s="410"/>
      <c r="DQL67" s="410"/>
      <c r="DQM67" s="410"/>
      <c r="DQN67" s="410"/>
      <c r="DQO67" s="410"/>
      <c r="DQP67" s="410"/>
      <c r="DQQ67" s="410"/>
      <c r="DQR67" s="410"/>
      <c r="DQS67" s="410"/>
      <c r="DQT67" s="410"/>
      <c r="DQU67" s="410"/>
      <c r="DQV67" s="410"/>
      <c r="DQW67" s="410"/>
      <c r="DQX67" s="410"/>
      <c r="DQY67" s="410"/>
      <c r="DQZ67" s="410"/>
      <c r="DRA67" s="410"/>
      <c r="DRB67" s="410"/>
      <c r="DRC67" s="410"/>
      <c r="DRD67" s="410"/>
      <c r="DRE67" s="410"/>
      <c r="DRF67" s="410"/>
      <c r="DRG67" s="410"/>
      <c r="DRH67" s="410"/>
      <c r="DRI67" s="410"/>
      <c r="DRJ67" s="410"/>
      <c r="DRK67" s="410"/>
      <c r="DRL67" s="410"/>
      <c r="DRM67" s="410"/>
      <c r="DRN67" s="410"/>
      <c r="DRO67" s="410"/>
      <c r="DRP67" s="410"/>
      <c r="DRQ67" s="410"/>
      <c r="DRR67" s="410"/>
      <c r="DRS67" s="410"/>
      <c r="DRT67" s="410"/>
      <c r="DRU67" s="410"/>
      <c r="DRV67" s="410"/>
      <c r="DRW67" s="410"/>
      <c r="DRX67" s="410"/>
      <c r="DRY67" s="410"/>
      <c r="DRZ67" s="410"/>
      <c r="DSA67" s="410"/>
      <c r="DSB67" s="410"/>
      <c r="DSC67" s="410"/>
      <c r="DSD67" s="410"/>
      <c r="DSE67" s="410"/>
      <c r="DSF67" s="410"/>
      <c r="DSG67" s="410"/>
      <c r="DSH67" s="410"/>
      <c r="DSI67" s="410"/>
      <c r="DSJ67" s="410"/>
      <c r="DSK67" s="410"/>
      <c r="DSL67" s="410"/>
      <c r="DSM67" s="410"/>
      <c r="DSN67" s="410"/>
      <c r="DSO67" s="410"/>
      <c r="DSP67" s="410"/>
      <c r="DSQ67" s="410"/>
      <c r="DSR67" s="410"/>
      <c r="DSS67" s="410"/>
      <c r="DST67" s="410"/>
      <c r="DSU67" s="410"/>
      <c r="DSV67" s="410"/>
      <c r="DSW67" s="410"/>
      <c r="DSX67" s="410"/>
      <c r="DSY67" s="410"/>
      <c r="DSZ67" s="410"/>
      <c r="DTA67" s="410"/>
      <c r="DTB67" s="410"/>
      <c r="DTC67" s="410"/>
      <c r="DTD67" s="410"/>
      <c r="DTE67" s="410"/>
      <c r="DTF67" s="410"/>
      <c r="DTG67" s="410"/>
      <c r="DTH67" s="410"/>
      <c r="DTI67" s="410"/>
      <c r="DTJ67" s="410"/>
      <c r="DTK67" s="410"/>
      <c r="DTL67" s="410"/>
      <c r="DTM67" s="410"/>
      <c r="DTN67" s="410"/>
      <c r="DTO67" s="410"/>
      <c r="DTP67" s="410"/>
      <c r="DTQ67" s="410"/>
      <c r="DTR67" s="410"/>
      <c r="DTS67" s="410"/>
      <c r="DTT67" s="410"/>
      <c r="DTU67" s="410"/>
      <c r="DTV67" s="410"/>
      <c r="DTW67" s="410"/>
      <c r="DTX67" s="410"/>
      <c r="DTY67" s="410"/>
      <c r="DTZ67" s="410"/>
      <c r="DUA67" s="410"/>
      <c r="DUB67" s="410"/>
      <c r="DUC67" s="410"/>
      <c r="DUD67" s="410"/>
      <c r="DUE67" s="410"/>
      <c r="DUF67" s="410"/>
      <c r="DUG67" s="410"/>
      <c r="DUH67" s="410"/>
      <c r="DUI67" s="410"/>
      <c r="DUJ67" s="410"/>
      <c r="DUK67" s="410"/>
      <c r="DUL67" s="410"/>
      <c r="DUM67" s="410"/>
      <c r="DUN67" s="410"/>
      <c r="DUO67" s="410"/>
      <c r="DUP67" s="410"/>
      <c r="DUQ67" s="410"/>
      <c r="DUR67" s="410"/>
      <c r="DUS67" s="410"/>
      <c r="DUT67" s="410"/>
      <c r="DUU67" s="410"/>
      <c r="DUV67" s="410"/>
      <c r="DUW67" s="410"/>
      <c r="DUX67" s="410"/>
      <c r="DUY67" s="410"/>
      <c r="DUZ67" s="410"/>
      <c r="DVA67" s="410"/>
      <c r="DVB67" s="410"/>
      <c r="DVC67" s="410"/>
      <c r="DVD67" s="410"/>
      <c r="DVE67" s="410"/>
      <c r="DVF67" s="410"/>
      <c r="DVG67" s="410"/>
      <c r="DVH67" s="410"/>
      <c r="DVI67" s="410"/>
      <c r="DVJ67" s="410"/>
      <c r="DVK67" s="410"/>
      <c r="DVL67" s="410"/>
      <c r="DVM67" s="410"/>
      <c r="DVN67" s="410"/>
      <c r="DVO67" s="410"/>
      <c r="DVP67" s="410"/>
      <c r="DVQ67" s="410"/>
      <c r="DVR67" s="410"/>
      <c r="DVS67" s="410"/>
      <c r="DVT67" s="410"/>
      <c r="DVU67" s="410"/>
      <c r="DVV67" s="410"/>
      <c r="DVW67" s="410"/>
      <c r="DVX67" s="410"/>
      <c r="DVY67" s="410"/>
      <c r="DVZ67" s="410"/>
      <c r="DWA67" s="410"/>
      <c r="DWB67" s="410"/>
      <c r="DWC67" s="410"/>
      <c r="DWD67" s="410"/>
      <c r="DWE67" s="410"/>
      <c r="DWF67" s="410"/>
      <c r="DWG67" s="410"/>
      <c r="DWH67" s="410"/>
      <c r="DWI67" s="410"/>
      <c r="DWJ67" s="410"/>
      <c r="DWK67" s="410"/>
      <c r="DWL67" s="410"/>
      <c r="DWM67" s="410"/>
      <c r="DWN67" s="410"/>
      <c r="DWO67" s="410"/>
      <c r="DWP67" s="410"/>
      <c r="DWQ67" s="410"/>
      <c r="DWR67" s="410"/>
      <c r="DWS67" s="410"/>
      <c r="DWT67" s="410"/>
      <c r="DWU67" s="410"/>
      <c r="DWV67" s="410"/>
      <c r="DWW67" s="410"/>
      <c r="DWX67" s="410"/>
      <c r="DWY67" s="410"/>
      <c r="DWZ67" s="410"/>
      <c r="DXA67" s="410"/>
      <c r="DXB67" s="410"/>
      <c r="DXC67" s="410"/>
      <c r="DXD67" s="410"/>
      <c r="DXE67" s="410"/>
      <c r="DXF67" s="410"/>
      <c r="DXG67" s="410"/>
      <c r="DXH67" s="410"/>
      <c r="DXI67" s="410"/>
      <c r="DXJ67" s="410"/>
      <c r="DXK67" s="410"/>
      <c r="DXL67" s="410"/>
      <c r="DXM67" s="410"/>
      <c r="DXN67" s="410"/>
      <c r="DXO67" s="410"/>
      <c r="DXP67" s="410"/>
      <c r="DXQ67" s="410"/>
      <c r="DXR67" s="410"/>
      <c r="DXS67" s="410"/>
      <c r="DXT67" s="410"/>
      <c r="DXU67" s="410"/>
      <c r="DXV67" s="410"/>
      <c r="DXW67" s="410"/>
      <c r="DXX67" s="410"/>
      <c r="DXY67" s="410"/>
      <c r="DXZ67" s="410"/>
      <c r="DYA67" s="410"/>
      <c r="DYB67" s="410"/>
      <c r="DYC67" s="410"/>
      <c r="DYD67" s="410"/>
      <c r="DYE67" s="410"/>
      <c r="DYF67" s="410"/>
      <c r="DYG67" s="410"/>
      <c r="DYH67" s="410"/>
      <c r="DYI67" s="410"/>
      <c r="DYJ67" s="410"/>
      <c r="DYK67" s="410"/>
      <c r="DYL67" s="410"/>
      <c r="DYM67" s="410"/>
      <c r="DYN67" s="410"/>
      <c r="DYO67" s="410"/>
      <c r="DYP67" s="410"/>
      <c r="DYQ67" s="410"/>
      <c r="DYR67" s="410"/>
      <c r="DYS67" s="410"/>
      <c r="DYT67" s="410"/>
      <c r="DYU67" s="410"/>
      <c r="DYV67" s="410"/>
      <c r="DYW67" s="410"/>
      <c r="DYX67" s="410"/>
      <c r="DYY67" s="410"/>
      <c r="DYZ67" s="410"/>
      <c r="DZA67" s="410"/>
      <c r="DZB67" s="410"/>
      <c r="DZC67" s="410"/>
      <c r="DZD67" s="410"/>
      <c r="DZE67" s="410"/>
      <c r="DZF67" s="410"/>
      <c r="DZG67" s="410"/>
      <c r="DZH67" s="410"/>
      <c r="DZI67" s="410"/>
      <c r="DZJ67" s="410"/>
      <c r="DZK67" s="410"/>
      <c r="DZL67" s="410"/>
      <c r="DZM67" s="410"/>
      <c r="DZN67" s="410"/>
      <c r="DZO67" s="410"/>
      <c r="DZP67" s="410"/>
      <c r="DZQ67" s="410"/>
      <c r="DZR67" s="410"/>
      <c r="DZS67" s="410"/>
      <c r="DZT67" s="410"/>
      <c r="DZU67" s="410"/>
      <c r="DZV67" s="410"/>
      <c r="DZW67" s="410"/>
      <c r="DZX67" s="410"/>
      <c r="DZY67" s="410"/>
      <c r="DZZ67" s="410"/>
      <c r="EAA67" s="410"/>
      <c r="EAB67" s="410"/>
      <c r="EAC67" s="410"/>
      <c r="EAD67" s="410"/>
      <c r="EAE67" s="410"/>
      <c r="EAF67" s="410"/>
      <c r="EAG67" s="410"/>
      <c r="EAH67" s="410"/>
      <c r="EAI67" s="410"/>
      <c r="EAJ67" s="410"/>
      <c r="EAK67" s="410"/>
      <c r="EAL67" s="410"/>
      <c r="EAM67" s="410"/>
      <c r="EAN67" s="410"/>
      <c r="EAO67" s="410"/>
      <c r="EAP67" s="410"/>
      <c r="EAQ67" s="410"/>
      <c r="EAR67" s="410"/>
      <c r="EAS67" s="410"/>
      <c r="EAT67" s="410"/>
      <c r="EAU67" s="410"/>
      <c r="EAV67" s="410"/>
      <c r="EAW67" s="410"/>
      <c r="EAX67" s="410"/>
      <c r="EAY67" s="410"/>
      <c r="EAZ67" s="410"/>
      <c r="EBA67" s="410"/>
      <c r="EBB67" s="410"/>
      <c r="EBC67" s="410"/>
      <c r="EBD67" s="410"/>
      <c r="EBE67" s="410"/>
      <c r="EBF67" s="410"/>
      <c r="EBG67" s="410"/>
      <c r="EBH67" s="410"/>
      <c r="EBI67" s="410"/>
      <c r="EBJ67" s="410"/>
      <c r="EBK67" s="410"/>
      <c r="EBL67" s="410"/>
      <c r="EBM67" s="410"/>
      <c r="EBN67" s="410"/>
      <c r="EBO67" s="410"/>
      <c r="EBP67" s="410"/>
      <c r="EBQ67" s="410"/>
      <c r="EBR67" s="410"/>
      <c r="EBS67" s="410"/>
      <c r="EBT67" s="410"/>
      <c r="EBU67" s="410"/>
      <c r="EBV67" s="410"/>
      <c r="EBW67" s="410"/>
      <c r="EBX67" s="410"/>
      <c r="EBY67" s="410"/>
      <c r="EBZ67" s="410"/>
      <c r="ECA67" s="410"/>
      <c r="ECB67" s="410"/>
      <c r="ECC67" s="410"/>
      <c r="ECD67" s="410"/>
      <c r="ECE67" s="410"/>
      <c r="ECF67" s="410"/>
      <c r="ECG67" s="410"/>
      <c r="ECH67" s="410"/>
      <c r="ECI67" s="410"/>
      <c r="ECJ67" s="410"/>
      <c r="ECK67" s="410"/>
      <c r="ECL67" s="410"/>
      <c r="ECM67" s="410"/>
      <c r="ECN67" s="410"/>
      <c r="ECO67" s="410"/>
      <c r="ECP67" s="410"/>
      <c r="ECQ67" s="410"/>
      <c r="ECR67" s="410"/>
      <c r="ECS67" s="410"/>
      <c r="ECT67" s="410"/>
      <c r="ECU67" s="410"/>
      <c r="ECV67" s="410"/>
      <c r="ECW67" s="410"/>
      <c r="ECX67" s="410"/>
      <c r="ECY67" s="410"/>
      <c r="ECZ67" s="410"/>
      <c r="EDA67" s="410"/>
      <c r="EDB67" s="410"/>
      <c r="EDC67" s="410"/>
      <c r="EDD67" s="410"/>
      <c r="EDE67" s="410"/>
      <c r="EDF67" s="410"/>
      <c r="EDG67" s="410"/>
      <c r="EDH67" s="410"/>
      <c r="EDI67" s="410"/>
      <c r="EDJ67" s="410"/>
      <c r="EDK67" s="410"/>
      <c r="EDL67" s="410"/>
      <c r="EDM67" s="410"/>
      <c r="EDN67" s="410"/>
      <c r="EDO67" s="410"/>
      <c r="EDP67" s="410"/>
      <c r="EDQ67" s="410"/>
      <c r="EDR67" s="410"/>
      <c r="EDS67" s="410"/>
      <c r="EDT67" s="410"/>
      <c r="EDU67" s="410"/>
      <c r="EDV67" s="410"/>
      <c r="EDW67" s="410"/>
      <c r="EDX67" s="410"/>
      <c r="EDY67" s="410"/>
      <c r="EDZ67" s="410"/>
      <c r="EEA67" s="410"/>
      <c r="EEB67" s="410"/>
      <c r="EEC67" s="410"/>
      <c r="EED67" s="410"/>
      <c r="EEE67" s="410"/>
      <c r="EEF67" s="410"/>
      <c r="EEG67" s="410"/>
      <c r="EEH67" s="410"/>
      <c r="EEI67" s="410"/>
      <c r="EEJ67" s="410"/>
      <c r="EEK67" s="410"/>
      <c r="EEL67" s="410"/>
      <c r="EEM67" s="410"/>
      <c r="EEN67" s="410"/>
      <c r="EEO67" s="410"/>
      <c r="EEP67" s="410"/>
      <c r="EEQ67" s="410"/>
      <c r="EER67" s="410"/>
      <c r="EES67" s="410"/>
      <c r="EET67" s="410"/>
      <c r="EEU67" s="410"/>
      <c r="EEV67" s="410"/>
      <c r="EEW67" s="410"/>
      <c r="EEX67" s="410"/>
      <c r="EEY67" s="410"/>
      <c r="EEZ67" s="410"/>
      <c r="EFA67" s="410"/>
      <c r="EFB67" s="410"/>
      <c r="EFC67" s="410"/>
      <c r="EFD67" s="410"/>
      <c r="EFE67" s="410"/>
      <c r="EFF67" s="410"/>
      <c r="EFG67" s="410"/>
      <c r="EFH67" s="410"/>
      <c r="EFI67" s="410"/>
      <c r="EFJ67" s="410"/>
      <c r="EFK67" s="410"/>
      <c r="EFL67" s="410"/>
      <c r="EFM67" s="410"/>
      <c r="EFN67" s="410"/>
      <c r="EFO67" s="410"/>
      <c r="EFP67" s="410"/>
      <c r="EFQ67" s="410"/>
      <c r="EFR67" s="410"/>
      <c r="EFS67" s="410"/>
      <c r="EFT67" s="410"/>
      <c r="EFU67" s="410"/>
      <c r="EFV67" s="410"/>
      <c r="EFW67" s="410"/>
      <c r="EFX67" s="410"/>
      <c r="EFY67" s="410"/>
      <c r="EFZ67" s="410"/>
      <c r="EGA67" s="410"/>
      <c r="EGB67" s="410"/>
      <c r="EGC67" s="410"/>
      <c r="EGD67" s="410"/>
      <c r="EGE67" s="410"/>
      <c r="EGF67" s="410"/>
      <c r="EGG67" s="410"/>
      <c r="EGH67" s="410"/>
      <c r="EGI67" s="410"/>
      <c r="EGJ67" s="410"/>
      <c r="EGK67" s="410"/>
      <c r="EGL67" s="410"/>
      <c r="EGM67" s="410"/>
      <c r="EGN67" s="410"/>
      <c r="EGO67" s="410"/>
      <c r="EGP67" s="410"/>
      <c r="EGQ67" s="410"/>
      <c r="EGR67" s="410"/>
      <c r="EGS67" s="410"/>
      <c r="EGT67" s="410"/>
      <c r="EGU67" s="410"/>
      <c r="EGV67" s="410"/>
      <c r="EGW67" s="410"/>
      <c r="EGX67" s="410"/>
      <c r="EGY67" s="410"/>
      <c r="EGZ67" s="410"/>
      <c r="EHA67" s="410"/>
      <c r="EHB67" s="410"/>
      <c r="EHC67" s="410"/>
      <c r="EHD67" s="410"/>
      <c r="EHE67" s="410"/>
      <c r="EHF67" s="410"/>
      <c r="EHG67" s="410"/>
      <c r="EHH67" s="410"/>
      <c r="EHI67" s="410"/>
      <c r="EHJ67" s="410"/>
      <c r="EHK67" s="410"/>
      <c r="EHL67" s="410"/>
      <c r="EHM67" s="410"/>
      <c r="EHN67" s="410"/>
      <c r="EHO67" s="410"/>
      <c r="EHP67" s="410"/>
      <c r="EHQ67" s="410"/>
      <c r="EHR67" s="410"/>
      <c r="EHS67" s="410"/>
      <c r="EHT67" s="410"/>
      <c r="EHU67" s="410"/>
      <c r="EHV67" s="410"/>
      <c r="EHW67" s="410"/>
      <c r="EHX67" s="410"/>
      <c r="EHY67" s="410"/>
      <c r="EHZ67" s="410"/>
      <c r="EIA67" s="410"/>
      <c r="EIB67" s="410"/>
      <c r="EIC67" s="410"/>
      <c r="EID67" s="410"/>
      <c r="EIE67" s="410"/>
      <c r="EIF67" s="410"/>
      <c r="EIG67" s="410"/>
      <c r="EIH67" s="410"/>
      <c r="EII67" s="410"/>
      <c r="EIJ67" s="410"/>
      <c r="EIK67" s="410"/>
      <c r="EIL67" s="410"/>
      <c r="EIM67" s="410"/>
      <c r="EIN67" s="410"/>
      <c r="EIO67" s="410"/>
      <c r="EIP67" s="410"/>
      <c r="EIQ67" s="410"/>
      <c r="EIR67" s="410"/>
      <c r="EIS67" s="410"/>
      <c r="EIT67" s="410"/>
      <c r="EIU67" s="410"/>
      <c r="EIV67" s="410"/>
      <c r="EIW67" s="410"/>
      <c r="EIX67" s="410"/>
      <c r="EIY67" s="410"/>
      <c r="EIZ67" s="410"/>
      <c r="EJA67" s="410"/>
      <c r="EJB67" s="410"/>
      <c r="EJC67" s="410"/>
      <c r="EJD67" s="410"/>
      <c r="EJE67" s="410"/>
      <c r="EJF67" s="410"/>
      <c r="EJG67" s="410"/>
      <c r="EJH67" s="410"/>
      <c r="EJI67" s="410"/>
      <c r="EJJ67" s="410"/>
      <c r="EJK67" s="410"/>
      <c r="EJL67" s="410"/>
      <c r="EJM67" s="410"/>
      <c r="EJN67" s="410"/>
      <c r="EJO67" s="410"/>
      <c r="EJP67" s="410"/>
      <c r="EJQ67" s="410"/>
      <c r="EJR67" s="410"/>
      <c r="EJS67" s="410"/>
      <c r="EJT67" s="410"/>
      <c r="EJU67" s="410"/>
      <c r="EJV67" s="410"/>
      <c r="EJW67" s="410"/>
      <c r="EJX67" s="410"/>
      <c r="EJY67" s="410"/>
      <c r="EJZ67" s="410"/>
      <c r="EKA67" s="410"/>
      <c r="EKB67" s="410"/>
      <c r="EKC67" s="410"/>
      <c r="EKD67" s="410"/>
      <c r="EKE67" s="410"/>
      <c r="EKF67" s="410"/>
      <c r="EKG67" s="410"/>
      <c r="EKH67" s="410"/>
      <c r="EKI67" s="410"/>
      <c r="EKJ67" s="410"/>
      <c r="EKK67" s="410"/>
      <c r="EKL67" s="410"/>
      <c r="EKM67" s="410"/>
      <c r="EKN67" s="410"/>
      <c r="EKO67" s="410"/>
      <c r="EKP67" s="410"/>
      <c r="EKQ67" s="410"/>
      <c r="EKR67" s="410"/>
      <c r="EKS67" s="410"/>
      <c r="EKT67" s="410"/>
      <c r="EKU67" s="410"/>
      <c r="EKV67" s="410"/>
      <c r="EKW67" s="410"/>
      <c r="EKX67" s="410"/>
      <c r="EKY67" s="410"/>
      <c r="EKZ67" s="410"/>
      <c r="ELA67" s="410"/>
      <c r="ELB67" s="410"/>
      <c r="ELC67" s="410"/>
      <c r="ELD67" s="410"/>
      <c r="ELE67" s="410"/>
      <c r="ELF67" s="410"/>
      <c r="ELG67" s="410"/>
      <c r="ELH67" s="410"/>
      <c r="ELI67" s="410"/>
      <c r="ELJ67" s="410"/>
      <c r="ELK67" s="410"/>
      <c r="ELL67" s="410"/>
      <c r="ELM67" s="410"/>
      <c r="ELN67" s="410"/>
      <c r="ELO67" s="410"/>
      <c r="ELP67" s="410"/>
      <c r="ELQ67" s="410"/>
      <c r="ELR67" s="410"/>
      <c r="ELS67" s="410"/>
      <c r="ELT67" s="410"/>
      <c r="ELU67" s="410"/>
      <c r="ELV67" s="410"/>
      <c r="ELW67" s="410"/>
      <c r="ELX67" s="410"/>
      <c r="ELY67" s="410"/>
      <c r="ELZ67" s="410"/>
      <c r="EMA67" s="410"/>
      <c r="EMB67" s="410"/>
      <c r="EMC67" s="410"/>
      <c r="EMD67" s="410"/>
      <c r="EME67" s="410"/>
      <c r="EMF67" s="410"/>
      <c r="EMG67" s="410"/>
      <c r="EMH67" s="410"/>
      <c r="EMI67" s="410"/>
      <c r="EMJ67" s="410"/>
      <c r="EMK67" s="410"/>
      <c r="EML67" s="410"/>
      <c r="EMM67" s="410"/>
      <c r="EMN67" s="410"/>
      <c r="EMO67" s="410"/>
      <c r="EMP67" s="410"/>
      <c r="EMQ67" s="410"/>
      <c r="EMR67" s="410"/>
      <c r="EMS67" s="410"/>
      <c r="EMT67" s="410"/>
      <c r="EMU67" s="410"/>
      <c r="EMV67" s="410"/>
      <c r="EMW67" s="410"/>
      <c r="EMX67" s="410"/>
      <c r="EMY67" s="410"/>
      <c r="EMZ67" s="410"/>
      <c r="ENA67" s="410"/>
      <c r="ENB67" s="410"/>
      <c r="ENC67" s="410"/>
      <c r="END67" s="410"/>
      <c r="ENE67" s="410"/>
      <c r="ENF67" s="410"/>
      <c r="ENG67" s="410"/>
      <c r="ENH67" s="410"/>
      <c r="ENI67" s="410"/>
      <c r="ENJ67" s="410"/>
      <c r="ENK67" s="410"/>
      <c r="ENL67" s="410"/>
      <c r="ENM67" s="410"/>
      <c r="ENN67" s="410"/>
      <c r="ENO67" s="410"/>
      <c r="ENP67" s="410"/>
      <c r="ENQ67" s="410"/>
      <c r="ENR67" s="410"/>
      <c r="ENS67" s="410"/>
      <c r="ENT67" s="410"/>
      <c r="ENU67" s="410"/>
      <c r="ENV67" s="410"/>
      <c r="ENW67" s="410"/>
      <c r="ENX67" s="410"/>
      <c r="ENY67" s="410"/>
      <c r="ENZ67" s="410"/>
      <c r="EOA67" s="410"/>
      <c r="EOB67" s="410"/>
      <c r="EOC67" s="410"/>
      <c r="EOD67" s="410"/>
      <c r="EOE67" s="410"/>
      <c r="EOF67" s="410"/>
      <c r="EOG67" s="410"/>
      <c r="EOH67" s="410"/>
      <c r="EOI67" s="410"/>
      <c r="EOJ67" s="410"/>
      <c r="EOK67" s="410"/>
      <c r="EOL67" s="410"/>
      <c r="EOM67" s="410"/>
      <c r="EON67" s="410"/>
      <c r="EOO67" s="410"/>
      <c r="EOP67" s="410"/>
      <c r="EOQ67" s="410"/>
      <c r="EOR67" s="410"/>
      <c r="EOS67" s="410"/>
      <c r="EOT67" s="410"/>
      <c r="EOU67" s="410"/>
      <c r="EOV67" s="410"/>
      <c r="EOW67" s="410"/>
      <c r="EOX67" s="410"/>
      <c r="EOY67" s="410"/>
      <c r="EOZ67" s="410"/>
      <c r="EPA67" s="410"/>
      <c r="EPB67" s="410"/>
      <c r="EPC67" s="410"/>
      <c r="EPD67" s="410"/>
      <c r="EPE67" s="410"/>
      <c r="EPF67" s="410"/>
      <c r="EPG67" s="410"/>
      <c r="EPH67" s="410"/>
      <c r="EPI67" s="410"/>
      <c r="EPJ67" s="410"/>
      <c r="EPK67" s="410"/>
      <c r="EPL67" s="410"/>
      <c r="EPM67" s="410"/>
      <c r="EPN67" s="410"/>
      <c r="EPO67" s="410"/>
      <c r="EPP67" s="410"/>
      <c r="EPQ67" s="410"/>
      <c r="EPR67" s="410"/>
      <c r="EPS67" s="410"/>
      <c r="EPT67" s="410"/>
      <c r="EPU67" s="410"/>
      <c r="EPV67" s="410"/>
      <c r="EPW67" s="410"/>
      <c r="EPX67" s="410"/>
      <c r="EPY67" s="410"/>
      <c r="EPZ67" s="410"/>
      <c r="EQA67" s="410"/>
      <c r="EQB67" s="410"/>
      <c r="EQC67" s="410"/>
      <c r="EQD67" s="410"/>
      <c r="EQE67" s="410"/>
      <c r="EQF67" s="410"/>
      <c r="EQG67" s="410"/>
      <c r="EQH67" s="410"/>
      <c r="EQI67" s="410"/>
      <c r="EQJ67" s="410"/>
      <c r="EQK67" s="410"/>
      <c r="EQL67" s="410"/>
      <c r="EQM67" s="410"/>
      <c r="EQN67" s="410"/>
      <c r="EQO67" s="410"/>
      <c r="EQP67" s="410"/>
      <c r="EQQ67" s="410"/>
      <c r="EQR67" s="410"/>
      <c r="EQS67" s="410"/>
      <c r="EQT67" s="410"/>
      <c r="EQU67" s="410"/>
      <c r="EQV67" s="410"/>
      <c r="EQW67" s="410"/>
      <c r="EQX67" s="410"/>
      <c r="EQY67" s="410"/>
      <c r="EQZ67" s="410"/>
      <c r="ERA67" s="410"/>
      <c r="ERB67" s="410"/>
      <c r="ERC67" s="410"/>
      <c r="ERD67" s="410"/>
      <c r="ERE67" s="410"/>
      <c r="ERF67" s="410"/>
      <c r="ERG67" s="410"/>
      <c r="ERH67" s="410"/>
      <c r="ERI67" s="410"/>
      <c r="ERJ67" s="410"/>
      <c r="ERK67" s="410"/>
      <c r="ERL67" s="410"/>
      <c r="ERM67" s="410"/>
      <c r="ERN67" s="410"/>
      <c r="ERO67" s="410"/>
      <c r="ERP67" s="410"/>
      <c r="ERQ67" s="410"/>
      <c r="ERR67" s="410"/>
      <c r="ERS67" s="410"/>
      <c r="ERT67" s="410"/>
      <c r="ERU67" s="410"/>
      <c r="ERV67" s="410"/>
      <c r="ERW67" s="410"/>
      <c r="ERX67" s="410"/>
      <c r="ERY67" s="410"/>
      <c r="ERZ67" s="410"/>
      <c r="ESA67" s="410"/>
      <c r="ESB67" s="410"/>
      <c r="ESC67" s="410"/>
      <c r="ESD67" s="410"/>
      <c r="ESE67" s="410"/>
      <c r="ESF67" s="410"/>
      <c r="ESG67" s="410"/>
      <c r="ESH67" s="410"/>
      <c r="ESI67" s="410"/>
      <c r="ESJ67" s="410"/>
      <c r="ESK67" s="410"/>
      <c r="ESL67" s="410"/>
      <c r="ESM67" s="410"/>
      <c r="ESN67" s="410"/>
      <c r="ESO67" s="410"/>
      <c r="ESP67" s="410"/>
      <c r="ESQ67" s="410"/>
      <c r="ESR67" s="410"/>
      <c r="ESS67" s="410"/>
      <c r="EST67" s="410"/>
      <c r="ESU67" s="410"/>
      <c r="ESV67" s="410"/>
      <c r="ESW67" s="410"/>
      <c r="ESX67" s="410"/>
      <c r="ESY67" s="410"/>
      <c r="ESZ67" s="410"/>
      <c r="ETA67" s="410"/>
      <c r="ETB67" s="410"/>
      <c r="ETC67" s="410"/>
      <c r="ETD67" s="410"/>
      <c r="ETE67" s="410"/>
      <c r="ETF67" s="410"/>
      <c r="ETG67" s="410"/>
      <c r="ETH67" s="410"/>
      <c r="ETI67" s="410"/>
      <c r="ETJ67" s="410"/>
      <c r="ETK67" s="410"/>
      <c r="ETL67" s="410"/>
      <c r="ETM67" s="410"/>
      <c r="ETN67" s="410"/>
      <c r="ETO67" s="410"/>
      <c r="ETP67" s="410"/>
      <c r="ETQ67" s="410"/>
      <c r="ETR67" s="410"/>
      <c r="ETS67" s="410"/>
      <c r="ETT67" s="410"/>
      <c r="ETU67" s="410"/>
      <c r="ETV67" s="410"/>
      <c r="ETW67" s="410"/>
      <c r="ETX67" s="410"/>
      <c r="ETY67" s="410"/>
      <c r="ETZ67" s="410"/>
      <c r="EUA67" s="410"/>
      <c r="EUB67" s="410"/>
      <c r="EUC67" s="410"/>
      <c r="EUD67" s="410"/>
      <c r="EUE67" s="410"/>
      <c r="EUF67" s="410"/>
      <c r="EUG67" s="410"/>
      <c r="EUH67" s="410"/>
      <c r="EUI67" s="410"/>
      <c r="EUJ67" s="410"/>
      <c r="EUK67" s="410"/>
      <c r="EUL67" s="410"/>
      <c r="EUM67" s="410"/>
      <c r="EUN67" s="410"/>
      <c r="EUO67" s="410"/>
      <c r="EUP67" s="410"/>
      <c r="EUQ67" s="410"/>
      <c r="EUR67" s="410"/>
      <c r="EUS67" s="410"/>
      <c r="EUT67" s="410"/>
      <c r="EUU67" s="410"/>
      <c r="EUV67" s="410"/>
      <c r="EUW67" s="410"/>
      <c r="EUX67" s="410"/>
      <c r="EUY67" s="410"/>
      <c r="EUZ67" s="410"/>
      <c r="EVA67" s="410"/>
      <c r="EVB67" s="410"/>
      <c r="EVC67" s="410"/>
      <c r="EVD67" s="410"/>
      <c r="EVE67" s="410"/>
      <c r="EVF67" s="410"/>
      <c r="EVG67" s="410"/>
      <c r="EVH67" s="410"/>
      <c r="EVI67" s="410"/>
      <c r="EVJ67" s="410"/>
      <c r="EVK67" s="410"/>
      <c r="EVL67" s="410"/>
      <c r="EVM67" s="410"/>
      <c r="EVN67" s="410"/>
      <c r="EVO67" s="410"/>
      <c r="EVP67" s="410"/>
      <c r="EVQ67" s="410"/>
      <c r="EVR67" s="410"/>
      <c r="EVS67" s="410"/>
      <c r="EVT67" s="410"/>
      <c r="EVU67" s="410"/>
      <c r="EVV67" s="410"/>
      <c r="EVW67" s="410"/>
      <c r="EVX67" s="410"/>
      <c r="EVY67" s="410"/>
      <c r="EVZ67" s="410"/>
      <c r="EWA67" s="410"/>
      <c r="EWB67" s="410"/>
      <c r="EWC67" s="410"/>
      <c r="EWD67" s="410"/>
      <c r="EWE67" s="410"/>
      <c r="EWF67" s="410"/>
      <c r="EWG67" s="410"/>
      <c r="EWH67" s="410"/>
      <c r="EWI67" s="410"/>
      <c r="EWJ67" s="410"/>
      <c r="EWK67" s="410"/>
      <c r="EWL67" s="410"/>
      <c r="EWM67" s="410"/>
      <c r="EWN67" s="410"/>
      <c r="EWO67" s="410"/>
      <c r="EWP67" s="410"/>
      <c r="EWQ67" s="410"/>
      <c r="EWR67" s="410"/>
      <c r="EWS67" s="410"/>
      <c r="EWT67" s="410"/>
      <c r="EWU67" s="410"/>
      <c r="EWV67" s="410"/>
      <c r="EWW67" s="410"/>
      <c r="EWX67" s="410"/>
      <c r="EWY67" s="410"/>
      <c r="EWZ67" s="410"/>
      <c r="EXA67" s="410"/>
      <c r="EXB67" s="410"/>
      <c r="EXC67" s="410"/>
      <c r="EXD67" s="410"/>
      <c r="EXE67" s="410"/>
      <c r="EXF67" s="410"/>
      <c r="EXG67" s="410"/>
      <c r="EXH67" s="410"/>
      <c r="EXI67" s="410"/>
      <c r="EXJ67" s="410"/>
      <c r="EXK67" s="410"/>
      <c r="EXL67" s="410"/>
      <c r="EXM67" s="410"/>
      <c r="EXN67" s="410"/>
      <c r="EXO67" s="410"/>
      <c r="EXP67" s="410"/>
      <c r="EXQ67" s="410"/>
      <c r="EXR67" s="410"/>
      <c r="EXS67" s="410"/>
      <c r="EXT67" s="410"/>
      <c r="EXU67" s="410"/>
      <c r="EXV67" s="410"/>
      <c r="EXW67" s="410"/>
      <c r="EXX67" s="410"/>
      <c r="EXY67" s="410"/>
      <c r="EXZ67" s="410"/>
      <c r="EYA67" s="410"/>
      <c r="EYB67" s="410"/>
      <c r="EYC67" s="410"/>
      <c r="EYD67" s="410"/>
      <c r="EYE67" s="410"/>
      <c r="EYF67" s="410"/>
      <c r="EYG67" s="410"/>
      <c r="EYH67" s="410"/>
      <c r="EYI67" s="410"/>
      <c r="EYJ67" s="410"/>
      <c r="EYK67" s="410"/>
      <c r="EYL67" s="410"/>
      <c r="EYM67" s="410"/>
      <c r="EYN67" s="410"/>
      <c r="EYO67" s="410"/>
      <c r="EYP67" s="410"/>
      <c r="EYQ67" s="410"/>
      <c r="EYR67" s="410"/>
      <c r="EYS67" s="410"/>
      <c r="EYT67" s="410"/>
      <c r="EYU67" s="410"/>
      <c r="EYV67" s="410"/>
      <c r="EYW67" s="410"/>
      <c r="EYX67" s="410"/>
      <c r="EYY67" s="410"/>
      <c r="EYZ67" s="410"/>
      <c r="EZA67" s="410"/>
      <c r="EZB67" s="410"/>
      <c r="EZC67" s="410"/>
      <c r="EZD67" s="410"/>
      <c r="EZE67" s="410"/>
      <c r="EZF67" s="410"/>
      <c r="EZG67" s="410"/>
      <c r="EZH67" s="410"/>
      <c r="EZI67" s="410"/>
      <c r="EZJ67" s="410"/>
      <c r="EZK67" s="410"/>
      <c r="EZL67" s="410"/>
      <c r="EZM67" s="410"/>
      <c r="EZN67" s="410"/>
      <c r="EZO67" s="410"/>
      <c r="EZP67" s="410"/>
      <c r="EZQ67" s="410"/>
      <c r="EZR67" s="410"/>
      <c r="EZS67" s="410"/>
      <c r="EZT67" s="410"/>
      <c r="EZU67" s="410"/>
      <c r="EZV67" s="410"/>
      <c r="EZW67" s="410"/>
      <c r="EZX67" s="410"/>
      <c r="EZY67" s="410"/>
      <c r="EZZ67" s="410"/>
      <c r="FAA67" s="410"/>
      <c r="FAB67" s="410"/>
      <c r="FAC67" s="410"/>
      <c r="FAD67" s="410"/>
      <c r="FAE67" s="410"/>
      <c r="FAF67" s="410"/>
      <c r="FAG67" s="410"/>
      <c r="FAH67" s="410"/>
      <c r="FAI67" s="410"/>
      <c r="FAJ67" s="410"/>
      <c r="FAK67" s="410"/>
      <c r="FAL67" s="410"/>
      <c r="FAM67" s="410"/>
      <c r="FAN67" s="410"/>
      <c r="FAO67" s="410"/>
      <c r="FAP67" s="410"/>
      <c r="FAQ67" s="410"/>
      <c r="FAR67" s="410"/>
      <c r="FAS67" s="410"/>
      <c r="FAT67" s="410"/>
      <c r="FAU67" s="410"/>
      <c r="FAV67" s="410"/>
      <c r="FAW67" s="410"/>
      <c r="FAX67" s="410"/>
      <c r="FAY67" s="410"/>
      <c r="FAZ67" s="410"/>
      <c r="FBA67" s="410"/>
      <c r="FBB67" s="410"/>
      <c r="FBC67" s="410"/>
      <c r="FBD67" s="410"/>
      <c r="FBE67" s="410"/>
      <c r="FBF67" s="410"/>
      <c r="FBG67" s="410"/>
      <c r="FBH67" s="410"/>
      <c r="FBI67" s="410"/>
      <c r="FBJ67" s="410"/>
      <c r="FBK67" s="410"/>
      <c r="FBL67" s="410"/>
      <c r="FBM67" s="410"/>
      <c r="FBN67" s="410"/>
      <c r="FBO67" s="410"/>
      <c r="FBP67" s="410"/>
      <c r="FBQ67" s="410"/>
      <c r="FBR67" s="410"/>
      <c r="FBS67" s="410"/>
      <c r="FBT67" s="410"/>
      <c r="FBU67" s="410"/>
      <c r="FBV67" s="410"/>
      <c r="FBW67" s="410"/>
      <c r="FBX67" s="410"/>
      <c r="FBY67" s="410"/>
      <c r="FBZ67" s="410"/>
      <c r="FCA67" s="410"/>
      <c r="FCB67" s="410"/>
      <c r="FCC67" s="410"/>
      <c r="FCD67" s="410"/>
      <c r="FCE67" s="410"/>
      <c r="FCF67" s="410"/>
      <c r="FCG67" s="410"/>
      <c r="FCH67" s="410"/>
      <c r="FCI67" s="410"/>
      <c r="FCJ67" s="410"/>
      <c r="FCK67" s="410"/>
      <c r="FCL67" s="410"/>
      <c r="FCM67" s="410"/>
      <c r="FCN67" s="410"/>
      <c r="FCO67" s="410"/>
      <c r="FCP67" s="410"/>
      <c r="FCQ67" s="410"/>
      <c r="FCR67" s="410"/>
      <c r="FCS67" s="410"/>
      <c r="FCT67" s="410"/>
      <c r="FCU67" s="410"/>
      <c r="FCV67" s="410"/>
      <c r="FCW67" s="410"/>
      <c r="FCX67" s="410"/>
      <c r="FCY67" s="410"/>
      <c r="FCZ67" s="410"/>
      <c r="FDA67" s="410"/>
      <c r="FDB67" s="410"/>
      <c r="FDC67" s="410"/>
      <c r="FDD67" s="410"/>
      <c r="FDE67" s="410"/>
      <c r="FDF67" s="410"/>
      <c r="FDG67" s="410"/>
      <c r="FDH67" s="410"/>
      <c r="FDI67" s="410"/>
      <c r="FDJ67" s="410"/>
      <c r="FDK67" s="410"/>
      <c r="FDL67" s="410"/>
      <c r="FDM67" s="410"/>
      <c r="FDN67" s="410"/>
      <c r="FDO67" s="410"/>
      <c r="FDP67" s="410"/>
      <c r="FDQ67" s="410"/>
      <c r="FDR67" s="410"/>
      <c r="FDS67" s="410"/>
      <c r="FDT67" s="410"/>
      <c r="FDU67" s="410"/>
      <c r="FDV67" s="410"/>
      <c r="FDW67" s="410"/>
      <c r="FDX67" s="410"/>
      <c r="FDY67" s="410"/>
      <c r="FDZ67" s="410"/>
      <c r="FEA67" s="410"/>
      <c r="FEB67" s="410"/>
      <c r="FEC67" s="410"/>
      <c r="FED67" s="410"/>
      <c r="FEE67" s="410"/>
      <c r="FEF67" s="410"/>
      <c r="FEG67" s="410"/>
      <c r="FEH67" s="410"/>
      <c r="FEI67" s="410"/>
      <c r="FEJ67" s="410"/>
      <c r="FEK67" s="410"/>
      <c r="FEL67" s="410"/>
      <c r="FEM67" s="410"/>
      <c r="FEN67" s="410"/>
      <c r="FEO67" s="410"/>
      <c r="FEP67" s="410"/>
      <c r="FEQ67" s="410"/>
      <c r="FER67" s="410"/>
      <c r="FES67" s="410"/>
      <c r="FET67" s="410"/>
      <c r="FEU67" s="410"/>
      <c r="FEV67" s="410"/>
      <c r="FEW67" s="410"/>
      <c r="FEX67" s="410"/>
      <c r="FEY67" s="410"/>
      <c r="FEZ67" s="410"/>
      <c r="FFA67" s="410"/>
      <c r="FFB67" s="410"/>
      <c r="FFC67" s="410"/>
      <c r="FFD67" s="410"/>
      <c r="FFE67" s="410"/>
      <c r="FFF67" s="410"/>
      <c r="FFG67" s="410"/>
      <c r="FFH67" s="410"/>
      <c r="FFI67" s="410"/>
      <c r="FFJ67" s="410"/>
      <c r="FFK67" s="410"/>
      <c r="FFL67" s="410"/>
      <c r="FFM67" s="410"/>
      <c r="FFN67" s="410"/>
      <c r="FFO67" s="410"/>
      <c r="FFP67" s="410"/>
      <c r="FFQ67" s="410"/>
      <c r="FFR67" s="410"/>
      <c r="FFS67" s="410"/>
      <c r="FFT67" s="410"/>
      <c r="FFU67" s="410"/>
      <c r="FFV67" s="410"/>
      <c r="FFW67" s="410"/>
      <c r="FFX67" s="410"/>
      <c r="FFY67" s="410"/>
      <c r="FFZ67" s="410"/>
      <c r="FGA67" s="410"/>
      <c r="FGB67" s="410"/>
      <c r="FGC67" s="410"/>
      <c r="FGD67" s="410"/>
      <c r="FGE67" s="410"/>
      <c r="FGF67" s="410"/>
      <c r="FGG67" s="410"/>
      <c r="FGH67" s="410"/>
      <c r="FGI67" s="410"/>
      <c r="FGJ67" s="410"/>
      <c r="FGK67" s="410"/>
      <c r="FGL67" s="410"/>
      <c r="FGM67" s="410"/>
      <c r="FGN67" s="410"/>
      <c r="FGO67" s="410"/>
      <c r="FGP67" s="410"/>
      <c r="FGQ67" s="410"/>
      <c r="FGR67" s="410"/>
      <c r="FGS67" s="410"/>
      <c r="FGT67" s="410"/>
      <c r="FGU67" s="410"/>
      <c r="FGV67" s="410"/>
      <c r="FGW67" s="410"/>
      <c r="FGX67" s="410"/>
      <c r="FGY67" s="410"/>
      <c r="FGZ67" s="410"/>
      <c r="FHA67" s="410"/>
      <c r="FHB67" s="410"/>
      <c r="FHC67" s="410"/>
      <c r="FHD67" s="410"/>
      <c r="FHE67" s="410"/>
      <c r="FHF67" s="410"/>
      <c r="FHG67" s="410"/>
      <c r="FHH67" s="410"/>
      <c r="FHI67" s="410"/>
      <c r="FHJ67" s="410"/>
      <c r="FHK67" s="410"/>
      <c r="FHL67" s="410"/>
      <c r="FHM67" s="410"/>
      <c r="FHN67" s="410"/>
      <c r="FHO67" s="410"/>
      <c r="FHP67" s="410"/>
      <c r="FHQ67" s="410"/>
      <c r="FHR67" s="410"/>
      <c r="FHS67" s="410"/>
      <c r="FHT67" s="410"/>
      <c r="FHU67" s="410"/>
      <c r="FHV67" s="410"/>
      <c r="FHW67" s="410"/>
      <c r="FHX67" s="410"/>
      <c r="FHY67" s="410"/>
      <c r="FHZ67" s="410"/>
      <c r="FIA67" s="410"/>
      <c r="FIB67" s="410"/>
      <c r="FIC67" s="410"/>
      <c r="FID67" s="410"/>
      <c r="FIE67" s="410"/>
      <c r="FIF67" s="410"/>
      <c r="FIG67" s="410"/>
      <c r="FIH67" s="410"/>
      <c r="FII67" s="410"/>
      <c r="FIJ67" s="410"/>
      <c r="FIK67" s="410"/>
      <c r="FIL67" s="410"/>
      <c r="FIM67" s="410"/>
      <c r="FIN67" s="410"/>
      <c r="FIO67" s="410"/>
      <c r="FIP67" s="410"/>
      <c r="FIQ67" s="410"/>
      <c r="FIR67" s="410"/>
      <c r="FIS67" s="410"/>
      <c r="FIT67" s="410"/>
      <c r="FIU67" s="410"/>
      <c r="FIV67" s="410"/>
      <c r="FIW67" s="410"/>
      <c r="FIX67" s="410"/>
      <c r="FIY67" s="410"/>
      <c r="FIZ67" s="410"/>
      <c r="FJA67" s="410"/>
      <c r="FJB67" s="410"/>
      <c r="FJC67" s="410"/>
      <c r="FJD67" s="410"/>
      <c r="FJE67" s="410"/>
      <c r="FJF67" s="410"/>
      <c r="FJG67" s="410"/>
      <c r="FJH67" s="410"/>
      <c r="FJI67" s="410"/>
      <c r="FJJ67" s="410"/>
      <c r="FJK67" s="410"/>
      <c r="FJL67" s="410"/>
      <c r="FJM67" s="410"/>
      <c r="FJN67" s="410"/>
      <c r="FJO67" s="410"/>
      <c r="FJP67" s="410"/>
      <c r="FJQ67" s="410"/>
      <c r="FJR67" s="410"/>
      <c r="FJS67" s="410"/>
      <c r="FJT67" s="410"/>
      <c r="FJU67" s="410"/>
      <c r="FJV67" s="410"/>
      <c r="FJW67" s="410"/>
      <c r="FJX67" s="410"/>
      <c r="FJY67" s="410"/>
      <c r="FJZ67" s="410"/>
      <c r="FKA67" s="410"/>
      <c r="FKB67" s="410"/>
      <c r="FKC67" s="410"/>
      <c r="FKD67" s="410"/>
      <c r="FKE67" s="410"/>
      <c r="FKF67" s="410"/>
      <c r="FKG67" s="410"/>
      <c r="FKH67" s="410"/>
      <c r="FKI67" s="410"/>
      <c r="FKJ67" s="410"/>
      <c r="FKK67" s="410"/>
      <c r="FKL67" s="410"/>
      <c r="FKM67" s="410"/>
      <c r="FKN67" s="410"/>
      <c r="FKO67" s="410"/>
      <c r="FKP67" s="410"/>
      <c r="FKQ67" s="410"/>
      <c r="FKR67" s="410"/>
      <c r="FKS67" s="410"/>
      <c r="FKT67" s="410"/>
      <c r="FKU67" s="410"/>
      <c r="FKV67" s="410"/>
      <c r="FKW67" s="410"/>
      <c r="FKX67" s="410"/>
      <c r="FKY67" s="410"/>
      <c r="FKZ67" s="410"/>
      <c r="FLA67" s="410"/>
      <c r="FLB67" s="410"/>
      <c r="FLC67" s="410"/>
      <c r="FLD67" s="410"/>
      <c r="FLE67" s="410"/>
      <c r="FLF67" s="410"/>
      <c r="FLG67" s="410"/>
      <c r="FLH67" s="410"/>
      <c r="FLI67" s="410"/>
      <c r="FLJ67" s="410"/>
      <c r="FLK67" s="410"/>
      <c r="FLL67" s="410"/>
      <c r="FLM67" s="410"/>
      <c r="FLN67" s="410"/>
      <c r="FLO67" s="410"/>
      <c r="FLP67" s="410"/>
      <c r="FLQ67" s="410"/>
      <c r="FLR67" s="410"/>
      <c r="FLS67" s="410"/>
      <c r="FLT67" s="410"/>
      <c r="FLU67" s="410"/>
      <c r="FLV67" s="410"/>
      <c r="FLW67" s="410"/>
      <c r="FLX67" s="410"/>
      <c r="FLY67" s="410"/>
      <c r="FLZ67" s="410"/>
      <c r="FMA67" s="410"/>
      <c r="FMB67" s="410"/>
      <c r="FMC67" s="410"/>
      <c r="FMD67" s="410"/>
      <c r="FME67" s="410"/>
      <c r="FMF67" s="410"/>
      <c r="FMG67" s="410"/>
      <c r="FMH67" s="410"/>
      <c r="FMI67" s="410"/>
      <c r="FMJ67" s="410"/>
      <c r="FMK67" s="410"/>
      <c r="FML67" s="410"/>
      <c r="FMM67" s="410"/>
      <c r="FMN67" s="410"/>
      <c r="FMO67" s="410"/>
      <c r="FMP67" s="410"/>
      <c r="FMQ67" s="410"/>
      <c r="FMR67" s="410"/>
      <c r="FMS67" s="410"/>
      <c r="FMT67" s="410"/>
      <c r="FMU67" s="410"/>
      <c r="FMV67" s="410"/>
      <c r="FMW67" s="410"/>
      <c r="FMX67" s="410"/>
      <c r="FMY67" s="410"/>
      <c r="FMZ67" s="410"/>
      <c r="FNA67" s="410"/>
      <c r="FNB67" s="410"/>
      <c r="FNC67" s="410"/>
      <c r="FND67" s="410"/>
      <c r="FNE67" s="410"/>
      <c r="FNF67" s="410"/>
      <c r="FNG67" s="410"/>
      <c r="FNH67" s="410"/>
      <c r="FNI67" s="410"/>
      <c r="FNJ67" s="410"/>
      <c r="FNK67" s="410"/>
      <c r="FNL67" s="410"/>
      <c r="FNM67" s="410"/>
      <c r="FNN67" s="410"/>
      <c r="FNO67" s="410"/>
      <c r="FNP67" s="410"/>
      <c r="FNQ67" s="410"/>
      <c r="FNR67" s="410"/>
      <c r="FNS67" s="410"/>
      <c r="FNT67" s="410"/>
      <c r="FNU67" s="410"/>
      <c r="FNV67" s="410"/>
      <c r="FNW67" s="410"/>
      <c r="FNX67" s="410"/>
      <c r="FNY67" s="410"/>
      <c r="FNZ67" s="410"/>
      <c r="FOA67" s="410"/>
      <c r="FOB67" s="410"/>
      <c r="FOC67" s="410"/>
      <c r="FOD67" s="410"/>
      <c r="FOE67" s="410"/>
      <c r="FOF67" s="410"/>
      <c r="FOG67" s="410"/>
      <c r="FOH67" s="410"/>
      <c r="FOI67" s="410"/>
      <c r="FOJ67" s="410"/>
      <c r="FOK67" s="410"/>
      <c r="FOL67" s="410"/>
      <c r="FOM67" s="410"/>
      <c r="FON67" s="410"/>
      <c r="FOO67" s="410"/>
      <c r="FOP67" s="410"/>
      <c r="FOQ67" s="410"/>
      <c r="FOR67" s="410"/>
      <c r="FOS67" s="410"/>
      <c r="FOT67" s="410"/>
      <c r="FOU67" s="410"/>
      <c r="FOV67" s="410"/>
      <c r="FOW67" s="410"/>
      <c r="FOX67" s="410"/>
      <c r="FOY67" s="410"/>
      <c r="FOZ67" s="410"/>
      <c r="FPA67" s="410"/>
      <c r="FPB67" s="410"/>
      <c r="FPC67" s="410"/>
      <c r="FPD67" s="410"/>
      <c r="FPE67" s="410"/>
      <c r="FPF67" s="410"/>
      <c r="FPG67" s="410"/>
      <c r="FPH67" s="410"/>
      <c r="FPI67" s="410"/>
      <c r="FPJ67" s="410"/>
      <c r="FPK67" s="410"/>
      <c r="FPL67" s="410"/>
      <c r="FPM67" s="410"/>
      <c r="FPN67" s="410"/>
      <c r="FPO67" s="410"/>
      <c r="FPP67" s="410"/>
      <c r="FPQ67" s="410"/>
      <c r="FPR67" s="410"/>
      <c r="FPS67" s="410"/>
      <c r="FPT67" s="410"/>
      <c r="FPU67" s="410"/>
      <c r="FPV67" s="410"/>
      <c r="FPW67" s="410"/>
      <c r="FPX67" s="410"/>
      <c r="FPY67" s="410"/>
      <c r="FPZ67" s="410"/>
      <c r="FQA67" s="410"/>
      <c r="FQB67" s="410"/>
      <c r="FQC67" s="410"/>
      <c r="FQD67" s="410"/>
      <c r="FQE67" s="410"/>
      <c r="FQF67" s="410"/>
      <c r="FQG67" s="410"/>
      <c r="FQH67" s="410"/>
      <c r="FQI67" s="410"/>
      <c r="FQJ67" s="410"/>
      <c r="FQK67" s="410"/>
      <c r="FQL67" s="410"/>
      <c r="FQM67" s="410"/>
      <c r="FQN67" s="410"/>
      <c r="FQO67" s="410"/>
      <c r="FQP67" s="410"/>
      <c r="FQQ67" s="410"/>
      <c r="FQR67" s="410"/>
      <c r="FQS67" s="410"/>
      <c r="FQT67" s="410"/>
      <c r="FQU67" s="410"/>
      <c r="FQV67" s="410"/>
      <c r="FQW67" s="410"/>
      <c r="FQX67" s="410"/>
      <c r="FQY67" s="410"/>
      <c r="FQZ67" s="410"/>
      <c r="FRA67" s="410"/>
      <c r="FRB67" s="410"/>
      <c r="FRC67" s="410"/>
      <c r="FRD67" s="410"/>
      <c r="FRE67" s="410"/>
      <c r="FRF67" s="410"/>
      <c r="FRG67" s="410"/>
      <c r="FRH67" s="410"/>
      <c r="FRI67" s="410"/>
      <c r="FRJ67" s="410"/>
      <c r="FRK67" s="410"/>
      <c r="FRL67" s="410"/>
      <c r="FRM67" s="410"/>
      <c r="FRN67" s="410"/>
      <c r="FRO67" s="410"/>
      <c r="FRP67" s="410"/>
      <c r="FRQ67" s="410"/>
      <c r="FRR67" s="410"/>
      <c r="FRS67" s="410"/>
      <c r="FRT67" s="410"/>
      <c r="FRU67" s="410"/>
      <c r="FRV67" s="410"/>
      <c r="FRW67" s="410"/>
      <c r="FRX67" s="410"/>
      <c r="FRY67" s="410"/>
      <c r="FRZ67" s="410"/>
      <c r="FSA67" s="410"/>
      <c r="FSB67" s="410"/>
      <c r="FSC67" s="410"/>
      <c r="FSD67" s="410"/>
      <c r="FSE67" s="410"/>
      <c r="FSF67" s="410"/>
      <c r="FSG67" s="410"/>
      <c r="FSH67" s="410"/>
      <c r="FSI67" s="410"/>
      <c r="FSJ67" s="410"/>
      <c r="FSK67" s="410"/>
      <c r="FSL67" s="410"/>
      <c r="FSM67" s="410"/>
      <c r="FSN67" s="410"/>
      <c r="FSO67" s="410"/>
      <c r="FSP67" s="410"/>
      <c r="FSQ67" s="410"/>
      <c r="FSR67" s="410"/>
      <c r="FSS67" s="410"/>
      <c r="FST67" s="410"/>
      <c r="FSU67" s="410"/>
      <c r="FSV67" s="410"/>
      <c r="FSW67" s="410"/>
      <c r="FSX67" s="410"/>
      <c r="FSY67" s="410"/>
      <c r="FSZ67" s="410"/>
      <c r="FTA67" s="410"/>
      <c r="FTB67" s="410"/>
      <c r="FTC67" s="410"/>
      <c r="FTD67" s="410"/>
      <c r="FTE67" s="410"/>
      <c r="FTF67" s="410"/>
      <c r="FTG67" s="410"/>
      <c r="FTH67" s="410"/>
      <c r="FTI67" s="410"/>
      <c r="FTJ67" s="410"/>
      <c r="FTK67" s="410"/>
      <c r="FTL67" s="410"/>
      <c r="FTM67" s="410"/>
      <c r="FTN67" s="410"/>
      <c r="FTO67" s="410"/>
      <c r="FTP67" s="410"/>
      <c r="FTQ67" s="410"/>
      <c r="FTR67" s="410"/>
      <c r="FTS67" s="410"/>
      <c r="FTT67" s="410"/>
      <c r="FTU67" s="410"/>
      <c r="FTV67" s="410"/>
      <c r="FTW67" s="410"/>
      <c r="FTX67" s="410"/>
      <c r="FTY67" s="410"/>
      <c r="FTZ67" s="410"/>
      <c r="FUA67" s="410"/>
      <c r="FUB67" s="410"/>
      <c r="FUC67" s="410"/>
      <c r="FUD67" s="410"/>
      <c r="FUE67" s="410"/>
      <c r="FUF67" s="410"/>
      <c r="FUG67" s="410"/>
      <c r="FUH67" s="410"/>
      <c r="FUI67" s="410"/>
      <c r="FUJ67" s="410"/>
      <c r="FUK67" s="410"/>
      <c r="FUL67" s="410"/>
      <c r="FUM67" s="410"/>
      <c r="FUN67" s="410"/>
      <c r="FUO67" s="410"/>
      <c r="FUP67" s="410"/>
      <c r="FUQ67" s="410"/>
      <c r="FUR67" s="410"/>
      <c r="FUS67" s="410"/>
      <c r="FUT67" s="410"/>
      <c r="FUU67" s="410"/>
      <c r="FUV67" s="410"/>
      <c r="FUW67" s="410"/>
      <c r="FUX67" s="410"/>
      <c r="FUY67" s="410"/>
      <c r="FUZ67" s="410"/>
      <c r="FVA67" s="410"/>
      <c r="FVB67" s="410"/>
      <c r="FVC67" s="410"/>
      <c r="FVD67" s="410"/>
      <c r="FVE67" s="410"/>
      <c r="FVF67" s="410"/>
      <c r="FVG67" s="410"/>
      <c r="FVH67" s="410"/>
      <c r="FVI67" s="410"/>
      <c r="FVJ67" s="410"/>
      <c r="FVK67" s="410"/>
      <c r="FVL67" s="410"/>
      <c r="FVM67" s="410"/>
      <c r="FVN67" s="410"/>
      <c r="FVO67" s="410"/>
      <c r="FVP67" s="410"/>
      <c r="FVQ67" s="410"/>
      <c r="FVR67" s="410"/>
      <c r="FVS67" s="410"/>
      <c r="FVT67" s="410"/>
      <c r="FVU67" s="410"/>
      <c r="FVV67" s="410"/>
      <c r="FVW67" s="410"/>
      <c r="FVX67" s="410"/>
      <c r="FVY67" s="410"/>
      <c r="FVZ67" s="410"/>
      <c r="FWA67" s="410"/>
      <c r="FWB67" s="410"/>
      <c r="FWC67" s="410"/>
      <c r="FWD67" s="410"/>
      <c r="FWE67" s="410"/>
      <c r="FWF67" s="410"/>
      <c r="FWG67" s="410"/>
      <c r="FWH67" s="410"/>
      <c r="FWI67" s="410"/>
      <c r="FWJ67" s="410"/>
      <c r="FWK67" s="410"/>
      <c r="FWL67" s="410"/>
      <c r="FWM67" s="410"/>
      <c r="FWN67" s="410"/>
      <c r="FWO67" s="410"/>
      <c r="FWP67" s="410"/>
      <c r="FWQ67" s="410"/>
      <c r="FWR67" s="410"/>
      <c r="FWS67" s="410"/>
      <c r="FWT67" s="410"/>
      <c r="FWU67" s="410"/>
      <c r="FWV67" s="410"/>
      <c r="FWW67" s="410"/>
      <c r="FWX67" s="410"/>
      <c r="FWY67" s="410"/>
      <c r="FWZ67" s="410"/>
      <c r="FXA67" s="410"/>
      <c r="FXB67" s="410"/>
      <c r="FXC67" s="410"/>
      <c r="FXD67" s="410"/>
      <c r="FXE67" s="410"/>
      <c r="FXF67" s="410"/>
      <c r="FXG67" s="410"/>
      <c r="FXH67" s="410"/>
      <c r="FXI67" s="410"/>
      <c r="FXJ67" s="410"/>
      <c r="FXK67" s="410"/>
      <c r="FXL67" s="410"/>
      <c r="FXM67" s="410"/>
      <c r="FXN67" s="410"/>
      <c r="FXO67" s="410"/>
      <c r="FXP67" s="410"/>
      <c r="FXQ67" s="410"/>
      <c r="FXR67" s="410"/>
      <c r="FXS67" s="410"/>
      <c r="FXT67" s="410"/>
      <c r="FXU67" s="410"/>
      <c r="FXV67" s="410"/>
      <c r="FXW67" s="410"/>
      <c r="FXX67" s="410"/>
      <c r="FXY67" s="410"/>
      <c r="FXZ67" s="410"/>
      <c r="FYA67" s="410"/>
      <c r="FYB67" s="410"/>
      <c r="FYC67" s="410"/>
      <c r="FYD67" s="410"/>
      <c r="FYE67" s="410"/>
      <c r="FYF67" s="410"/>
      <c r="FYG67" s="410"/>
      <c r="FYH67" s="410"/>
      <c r="FYI67" s="410"/>
      <c r="FYJ67" s="410"/>
      <c r="FYK67" s="410"/>
      <c r="FYL67" s="410"/>
      <c r="FYM67" s="410"/>
      <c r="FYN67" s="410"/>
      <c r="FYO67" s="410"/>
      <c r="FYP67" s="410"/>
      <c r="FYQ67" s="410"/>
      <c r="FYR67" s="410"/>
      <c r="FYS67" s="410"/>
      <c r="FYT67" s="410"/>
      <c r="FYU67" s="410"/>
      <c r="FYV67" s="410"/>
      <c r="FYW67" s="410"/>
      <c r="FYX67" s="410"/>
      <c r="FYY67" s="410"/>
      <c r="FYZ67" s="410"/>
      <c r="FZA67" s="410"/>
      <c r="FZB67" s="410"/>
      <c r="FZC67" s="410"/>
      <c r="FZD67" s="410"/>
      <c r="FZE67" s="410"/>
      <c r="FZF67" s="410"/>
      <c r="FZG67" s="410"/>
      <c r="FZH67" s="410"/>
      <c r="FZI67" s="410"/>
      <c r="FZJ67" s="410"/>
      <c r="FZK67" s="410"/>
      <c r="FZL67" s="410"/>
      <c r="FZM67" s="410"/>
      <c r="FZN67" s="410"/>
      <c r="FZO67" s="410"/>
      <c r="FZP67" s="410"/>
      <c r="FZQ67" s="410"/>
      <c r="FZR67" s="410"/>
      <c r="FZS67" s="410"/>
      <c r="FZT67" s="410"/>
      <c r="FZU67" s="410"/>
      <c r="FZV67" s="410"/>
      <c r="FZW67" s="410"/>
      <c r="FZX67" s="410"/>
      <c r="FZY67" s="410"/>
      <c r="FZZ67" s="410"/>
      <c r="GAA67" s="410"/>
      <c r="GAB67" s="410"/>
      <c r="GAC67" s="410"/>
      <c r="GAD67" s="410"/>
      <c r="GAE67" s="410"/>
      <c r="GAF67" s="410"/>
      <c r="GAG67" s="410"/>
      <c r="GAH67" s="410"/>
      <c r="GAI67" s="410"/>
      <c r="GAJ67" s="410"/>
      <c r="GAK67" s="410"/>
      <c r="GAL67" s="410"/>
      <c r="GAM67" s="410"/>
      <c r="GAN67" s="410"/>
      <c r="GAO67" s="410"/>
      <c r="GAP67" s="410"/>
      <c r="GAQ67" s="410"/>
      <c r="GAR67" s="410"/>
      <c r="GAS67" s="410"/>
      <c r="GAT67" s="410"/>
      <c r="GAU67" s="410"/>
      <c r="GAV67" s="410"/>
      <c r="GAW67" s="410"/>
      <c r="GAX67" s="410"/>
      <c r="GAY67" s="410"/>
      <c r="GAZ67" s="410"/>
      <c r="GBA67" s="410"/>
      <c r="GBB67" s="410"/>
      <c r="GBC67" s="410"/>
      <c r="GBD67" s="410"/>
      <c r="GBE67" s="410"/>
      <c r="GBF67" s="410"/>
      <c r="GBG67" s="410"/>
      <c r="GBH67" s="410"/>
      <c r="GBI67" s="410"/>
      <c r="GBJ67" s="410"/>
      <c r="GBK67" s="410"/>
      <c r="GBL67" s="410"/>
      <c r="GBM67" s="410"/>
      <c r="GBN67" s="410"/>
      <c r="GBO67" s="410"/>
      <c r="GBP67" s="410"/>
      <c r="GBQ67" s="410"/>
      <c r="GBR67" s="410"/>
      <c r="GBS67" s="410"/>
      <c r="GBT67" s="410"/>
      <c r="GBU67" s="410"/>
      <c r="GBV67" s="410"/>
      <c r="GBW67" s="410"/>
      <c r="GBX67" s="410"/>
      <c r="GBY67" s="410"/>
      <c r="GBZ67" s="410"/>
      <c r="GCA67" s="410"/>
      <c r="GCB67" s="410"/>
      <c r="GCC67" s="410"/>
      <c r="GCD67" s="410"/>
      <c r="GCE67" s="410"/>
      <c r="GCF67" s="410"/>
      <c r="GCG67" s="410"/>
      <c r="GCH67" s="410"/>
      <c r="GCI67" s="410"/>
      <c r="GCJ67" s="410"/>
      <c r="GCK67" s="410"/>
      <c r="GCL67" s="410"/>
      <c r="GCM67" s="410"/>
      <c r="GCN67" s="410"/>
      <c r="GCO67" s="410"/>
      <c r="GCP67" s="410"/>
      <c r="GCQ67" s="410"/>
      <c r="GCR67" s="410"/>
      <c r="GCS67" s="410"/>
      <c r="GCT67" s="410"/>
      <c r="GCU67" s="410"/>
      <c r="GCV67" s="410"/>
      <c r="GCW67" s="410"/>
      <c r="GCX67" s="410"/>
      <c r="GCY67" s="410"/>
      <c r="GCZ67" s="410"/>
      <c r="GDA67" s="410"/>
      <c r="GDB67" s="410"/>
      <c r="GDC67" s="410"/>
      <c r="GDD67" s="410"/>
      <c r="GDE67" s="410"/>
      <c r="GDF67" s="410"/>
      <c r="GDG67" s="410"/>
      <c r="GDH67" s="410"/>
      <c r="GDI67" s="410"/>
      <c r="GDJ67" s="410"/>
      <c r="GDK67" s="410"/>
      <c r="GDL67" s="410"/>
      <c r="GDM67" s="410"/>
      <c r="GDN67" s="410"/>
      <c r="GDO67" s="410"/>
      <c r="GDP67" s="410"/>
      <c r="GDQ67" s="410"/>
      <c r="GDR67" s="410"/>
      <c r="GDS67" s="410"/>
      <c r="GDT67" s="410"/>
      <c r="GDU67" s="410"/>
      <c r="GDV67" s="410"/>
      <c r="GDW67" s="410"/>
      <c r="GDX67" s="410"/>
      <c r="GDY67" s="410"/>
      <c r="GDZ67" s="410"/>
      <c r="GEA67" s="410"/>
      <c r="GEB67" s="410"/>
      <c r="GEC67" s="410"/>
      <c r="GED67" s="410"/>
      <c r="GEE67" s="410"/>
      <c r="GEF67" s="410"/>
      <c r="GEG67" s="410"/>
      <c r="GEH67" s="410"/>
      <c r="GEI67" s="410"/>
      <c r="GEJ67" s="410"/>
      <c r="GEK67" s="410"/>
      <c r="GEL67" s="410"/>
      <c r="GEM67" s="410"/>
      <c r="GEN67" s="410"/>
      <c r="GEO67" s="410"/>
      <c r="GEP67" s="410"/>
      <c r="GEQ67" s="410"/>
      <c r="GER67" s="410"/>
      <c r="GES67" s="410"/>
      <c r="GET67" s="410"/>
      <c r="GEU67" s="410"/>
      <c r="GEV67" s="410"/>
      <c r="GEW67" s="410"/>
      <c r="GEX67" s="410"/>
      <c r="GEY67" s="410"/>
      <c r="GEZ67" s="410"/>
      <c r="GFA67" s="410"/>
      <c r="GFB67" s="410"/>
      <c r="GFC67" s="410"/>
      <c r="GFD67" s="410"/>
      <c r="GFE67" s="410"/>
      <c r="GFF67" s="410"/>
      <c r="GFG67" s="410"/>
      <c r="GFH67" s="410"/>
      <c r="GFI67" s="410"/>
      <c r="GFJ67" s="410"/>
      <c r="GFK67" s="410"/>
      <c r="GFL67" s="410"/>
      <c r="GFM67" s="410"/>
      <c r="GFN67" s="410"/>
      <c r="GFO67" s="410"/>
      <c r="GFP67" s="410"/>
      <c r="GFQ67" s="410"/>
      <c r="GFR67" s="410"/>
      <c r="GFS67" s="410"/>
      <c r="GFT67" s="410"/>
      <c r="GFU67" s="410"/>
      <c r="GFV67" s="410"/>
      <c r="GFW67" s="410"/>
      <c r="GFX67" s="410"/>
      <c r="GFY67" s="410"/>
      <c r="GFZ67" s="410"/>
      <c r="GGA67" s="410"/>
      <c r="GGB67" s="410"/>
      <c r="GGC67" s="410"/>
      <c r="GGD67" s="410"/>
      <c r="GGE67" s="410"/>
      <c r="GGF67" s="410"/>
      <c r="GGG67" s="410"/>
      <c r="GGH67" s="410"/>
      <c r="GGI67" s="410"/>
      <c r="GGJ67" s="410"/>
      <c r="GGK67" s="410"/>
      <c r="GGL67" s="410"/>
      <c r="GGM67" s="410"/>
      <c r="GGN67" s="410"/>
      <c r="GGO67" s="410"/>
      <c r="GGP67" s="410"/>
      <c r="GGQ67" s="410"/>
      <c r="GGR67" s="410"/>
      <c r="GGS67" s="410"/>
      <c r="GGT67" s="410"/>
      <c r="GGU67" s="410"/>
      <c r="GGV67" s="410"/>
      <c r="GGW67" s="410"/>
      <c r="GGX67" s="410"/>
      <c r="GGY67" s="410"/>
      <c r="GGZ67" s="410"/>
      <c r="GHA67" s="410"/>
      <c r="GHB67" s="410"/>
      <c r="GHC67" s="410"/>
      <c r="GHD67" s="410"/>
      <c r="GHE67" s="410"/>
      <c r="GHF67" s="410"/>
      <c r="GHG67" s="410"/>
      <c r="GHH67" s="410"/>
      <c r="GHI67" s="410"/>
      <c r="GHJ67" s="410"/>
      <c r="GHK67" s="410"/>
      <c r="GHL67" s="410"/>
      <c r="GHM67" s="410"/>
      <c r="GHN67" s="410"/>
      <c r="GHO67" s="410"/>
      <c r="GHP67" s="410"/>
      <c r="GHQ67" s="410"/>
      <c r="GHR67" s="410"/>
      <c r="GHS67" s="410"/>
      <c r="GHT67" s="410"/>
      <c r="GHU67" s="410"/>
      <c r="GHV67" s="410"/>
      <c r="GHW67" s="410"/>
      <c r="GHX67" s="410"/>
      <c r="GHY67" s="410"/>
      <c r="GHZ67" s="410"/>
      <c r="GIA67" s="410"/>
      <c r="GIB67" s="410"/>
      <c r="GIC67" s="410"/>
      <c r="GID67" s="410"/>
      <c r="GIE67" s="410"/>
      <c r="GIF67" s="410"/>
      <c r="GIG67" s="410"/>
      <c r="GIH67" s="410"/>
      <c r="GII67" s="410"/>
      <c r="GIJ67" s="410"/>
      <c r="GIK67" s="410"/>
      <c r="GIL67" s="410"/>
      <c r="GIM67" s="410"/>
      <c r="GIN67" s="410"/>
      <c r="GIO67" s="410"/>
      <c r="GIP67" s="410"/>
      <c r="GIQ67" s="410"/>
      <c r="GIR67" s="410"/>
      <c r="GIS67" s="410"/>
      <c r="GIT67" s="410"/>
      <c r="GIU67" s="410"/>
      <c r="GIV67" s="410"/>
      <c r="GIW67" s="410"/>
      <c r="GIX67" s="410"/>
      <c r="GIY67" s="410"/>
      <c r="GIZ67" s="410"/>
      <c r="GJA67" s="410"/>
      <c r="GJB67" s="410"/>
      <c r="GJC67" s="410"/>
      <c r="GJD67" s="410"/>
      <c r="GJE67" s="410"/>
      <c r="GJF67" s="410"/>
      <c r="GJG67" s="410"/>
      <c r="GJH67" s="410"/>
      <c r="GJI67" s="410"/>
      <c r="GJJ67" s="410"/>
      <c r="GJK67" s="410"/>
      <c r="GJL67" s="410"/>
      <c r="GJM67" s="410"/>
      <c r="GJN67" s="410"/>
      <c r="GJO67" s="410"/>
      <c r="GJP67" s="410"/>
      <c r="GJQ67" s="410"/>
      <c r="GJR67" s="410"/>
      <c r="GJS67" s="410"/>
      <c r="GJT67" s="410"/>
      <c r="GJU67" s="410"/>
      <c r="GJV67" s="410"/>
      <c r="GJW67" s="410"/>
      <c r="GJX67" s="410"/>
      <c r="GJY67" s="410"/>
      <c r="GJZ67" s="410"/>
      <c r="GKA67" s="410"/>
      <c r="GKB67" s="410"/>
      <c r="GKC67" s="410"/>
      <c r="GKD67" s="410"/>
      <c r="GKE67" s="410"/>
      <c r="GKF67" s="410"/>
      <c r="GKG67" s="410"/>
      <c r="GKH67" s="410"/>
      <c r="GKI67" s="410"/>
      <c r="GKJ67" s="410"/>
      <c r="GKK67" s="410"/>
      <c r="GKL67" s="410"/>
      <c r="GKM67" s="410"/>
      <c r="GKN67" s="410"/>
      <c r="GKO67" s="410"/>
      <c r="GKP67" s="410"/>
      <c r="GKQ67" s="410"/>
      <c r="GKR67" s="410"/>
      <c r="GKS67" s="410"/>
      <c r="GKT67" s="410"/>
      <c r="GKU67" s="410"/>
      <c r="GKV67" s="410"/>
      <c r="GKW67" s="410"/>
      <c r="GKX67" s="410"/>
      <c r="GKY67" s="410"/>
      <c r="GKZ67" s="410"/>
      <c r="GLA67" s="410"/>
      <c r="GLB67" s="410"/>
      <c r="GLC67" s="410"/>
      <c r="GLD67" s="410"/>
      <c r="GLE67" s="410"/>
      <c r="GLF67" s="410"/>
      <c r="GLG67" s="410"/>
      <c r="GLH67" s="410"/>
      <c r="GLI67" s="410"/>
      <c r="GLJ67" s="410"/>
      <c r="GLK67" s="410"/>
      <c r="GLL67" s="410"/>
      <c r="GLM67" s="410"/>
      <c r="GLN67" s="410"/>
      <c r="GLO67" s="410"/>
      <c r="GLP67" s="410"/>
      <c r="GLQ67" s="410"/>
      <c r="GLR67" s="410"/>
      <c r="GLS67" s="410"/>
      <c r="GLT67" s="410"/>
      <c r="GLU67" s="410"/>
      <c r="GLV67" s="410"/>
      <c r="GLW67" s="410"/>
      <c r="GLX67" s="410"/>
      <c r="GLY67" s="410"/>
      <c r="GLZ67" s="410"/>
      <c r="GMA67" s="410"/>
      <c r="GMB67" s="410"/>
      <c r="GMC67" s="410"/>
      <c r="GMD67" s="410"/>
      <c r="GME67" s="410"/>
      <c r="GMF67" s="410"/>
      <c r="GMG67" s="410"/>
      <c r="GMH67" s="410"/>
      <c r="GMI67" s="410"/>
      <c r="GMJ67" s="410"/>
      <c r="GMK67" s="410"/>
      <c r="GML67" s="410"/>
      <c r="GMM67" s="410"/>
      <c r="GMN67" s="410"/>
      <c r="GMO67" s="410"/>
      <c r="GMP67" s="410"/>
      <c r="GMQ67" s="410"/>
      <c r="GMR67" s="410"/>
      <c r="GMS67" s="410"/>
      <c r="GMT67" s="410"/>
      <c r="GMU67" s="410"/>
      <c r="GMV67" s="410"/>
      <c r="GMW67" s="410"/>
      <c r="GMX67" s="410"/>
      <c r="GMY67" s="410"/>
      <c r="GMZ67" s="410"/>
      <c r="GNA67" s="410"/>
      <c r="GNB67" s="410"/>
      <c r="GNC67" s="410"/>
      <c r="GND67" s="410"/>
      <c r="GNE67" s="410"/>
      <c r="GNF67" s="410"/>
      <c r="GNG67" s="410"/>
      <c r="GNH67" s="410"/>
      <c r="GNI67" s="410"/>
      <c r="GNJ67" s="410"/>
      <c r="GNK67" s="410"/>
      <c r="GNL67" s="410"/>
      <c r="GNM67" s="410"/>
      <c r="GNN67" s="410"/>
      <c r="GNO67" s="410"/>
      <c r="GNP67" s="410"/>
      <c r="GNQ67" s="410"/>
      <c r="GNR67" s="410"/>
      <c r="GNS67" s="410"/>
      <c r="GNT67" s="410"/>
      <c r="GNU67" s="410"/>
      <c r="GNV67" s="410"/>
      <c r="GNW67" s="410"/>
      <c r="GNX67" s="410"/>
      <c r="GNY67" s="410"/>
      <c r="GNZ67" s="410"/>
      <c r="GOA67" s="410"/>
      <c r="GOB67" s="410"/>
      <c r="GOC67" s="410"/>
      <c r="GOD67" s="410"/>
      <c r="GOE67" s="410"/>
      <c r="GOF67" s="410"/>
      <c r="GOG67" s="410"/>
      <c r="GOH67" s="410"/>
      <c r="GOI67" s="410"/>
      <c r="GOJ67" s="410"/>
      <c r="GOK67" s="410"/>
      <c r="GOL67" s="410"/>
      <c r="GOM67" s="410"/>
      <c r="GON67" s="410"/>
      <c r="GOO67" s="410"/>
      <c r="GOP67" s="410"/>
      <c r="GOQ67" s="410"/>
      <c r="GOR67" s="410"/>
      <c r="GOS67" s="410"/>
      <c r="GOT67" s="410"/>
      <c r="GOU67" s="410"/>
      <c r="GOV67" s="410"/>
      <c r="GOW67" s="410"/>
      <c r="GOX67" s="410"/>
      <c r="GOY67" s="410"/>
      <c r="GOZ67" s="410"/>
      <c r="GPA67" s="410"/>
      <c r="GPB67" s="410"/>
      <c r="GPC67" s="410"/>
      <c r="GPD67" s="410"/>
      <c r="GPE67" s="410"/>
      <c r="GPF67" s="410"/>
      <c r="GPG67" s="410"/>
      <c r="GPH67" s="410"/>
      <c r="GPI67" s="410"/>
      <c r="GPJ67" s="410"/>
      <c r="GPK67" s="410"/>
      <c r="GPL67" s="410"/>
      <c r="GPM67" s="410"/>
      <c r="GPN67" s="410"/>
      <c r="GPO67" s="410"/>
      <c r="GPP67" s="410"/>
      <c r="GPQ67" s="410"/>
      <c r="GPR67" s="410"/>
      <c r="GPS67" s="410"/>
      <c r="GPT67" s="410"/>
      <c r="GPU67" s="410"/>
      <c r="GPV67" s="410"/>
      <c r="GPW67" s="410"/>
      <c r="GPX67" s="410"/>
      <c r="GPY67" s="410"/>
      <c r="GPZ67" s="410"/>
      <c r="GQA67" s="410"/>
      <c r="GQB67" s="410"/>
      <c r="GQC67" s="410"/>
      <c r="GQD67" s="410"/>
      <c r="GQE67" s="410"/>
      <c r="GQF67" s="410"/>
      <c r="GQG67" s="410"/>
      <c r="GQH67" s="410"/>
      <c r="GQI67" s="410"/>
      <c r="GQJ67" s="410"/>
      <c r="GQK67" s="410"/>
      <c r="GQL67" s="410"/>
      <c r="GQM67" s="410"/>
      <c r="GQN67" s="410"/>
      <c r="GQO67" s="410"/>
      <c r="GQP67" s="410"/>
      <c r="GQQ67" s="410"/>
      <c r="GQR67" s="410"/>
      <c r="GQS67" s="410"/>
      <c r="GQT67" s="410"/>
      <c r="GQU67" s="410"/>
      <c r="GQV67" s="410"/>
      <c r="GQW67" s="410"/>
      <c r="GQX67" s="410"/>
      <c r="GQY67" s="410"/>
      <c r="GQZ67" s="410"/>
      <c r="GRA67" s="410"/>
      <c r="GRB67" s="410"/>
      <c r="GRC67" s="410"/>
      <c r="GRD67" s="410"/>
      <c r="GRE67" s="410"/>
      <c r="GRF67" s="410"/>
      <c r="GRG67" s="410"/>
      <c r="GRH67" s="410"/>
      <c r="GRI67" s="410"/>
      <c r="GRJ67" s="410"/>
      <c r="GRK67" s="410"/>
      <c r="GRL67" s="410"/>
      <c r="GRM67" s="410"/>
      <c r="GRN67" s="410"/>
      <c r="GRO67" s="410"/>
      <c r="GRP67" s="410"/>
      <c r="GRQ67" s="410"/>
      <c r="GRR67" s="410"/>
      <c r="GRS67" s="410"/>
      <c r="GRT67" s="410"/>
      <c r="GRU67" s="410"/>
      <c r="GRV67" s="410"/>
      <c r="GRW67" s="410"/>
      <c r="GRX67" s="410"/>
      <c r="GRY67" s="410"/>
      <c r="GRZ67" s="410"/>
      <c r="GSA67" s="410"/>
      <c r="GSB67" s="410"/>
      <c r="GSC67" s="410"/>
      <c r="GSD67" s="410"/>
      <c r="GSE67" s="410"/>
      <c r="GSF67" s="410"/>
      <c r="GSG67" s="410"/>
      <c r="GSH67" s="410"/>
      <c r="GSI67" s="410"/>
      <c r="GSJ67" s="410"/>
      <c r="GSK67" s="410"/>
      <c r="GSL67" s="410"/>
      <c r="GSM67" s="410"/>
      <c r="GSN67" s="410"/>
      <c r="GSO67" s="410"/>
      <c r="GSP67" s="410"/>
      <c r="GSQ67" s="410"/>
      <c r="GSR67" s="410"/>
      <c r="GSS67" s="410"/>
      <c r="GST67" s="410"/>
      <c r="GSU67" s="410"/>
      <c r="GSV67" s="410"/>
      <c r="GSW67" s="410"/>
      <c r="GSX67" s="410"/>
      <c r="GSY67" s="410"/>
      <c r="GSZ67" s="410"/>
      <c r="GTA67" s="410"/>
      <c r="GTB67" s="410"/>
      <c r="GTC67" s="410"/>
      <c r="GTD67" s="410"/>
      <c r="GTE67" s="410"/>
      <c r="GTF67" s="410"/>
      <c r="GTG67" s="410"/>
      <c r="GTH67" s="410"/>
      <c r="GTI67" s="410"/>
      <c r="GTJ67" s="410"/>
      <c r="GTK67" s="410"/>
      <c r="GTL67" s="410"/>
      <c r="GTM67" s="410"/>
      <c r="GTN67" s="410"/>
      <c r="GTO67" s="410"/>
      <c r="GTP67" s="410"/>
      <c r="GTQ67" s="410"/>
      <c r="GTR67" s="410"/>
      <c r="GTS67" s="410"/>
      <c r="GTT67" s="410"/>
      <c r="GTU67" s="410"/>
      <c r="GTV67" s="410"/>
      <c r="GTW67" s="410"/>
      <c r="GTX67" s="410"/>
      <c r="GTY67" s="410"/>
      <c r="GTZ67" s="410"/>
      <c r="GUA67" s="410"/>
      <c r="GUB67" s="410"/>
      <c r="GUC67" s="410"/>
      <c r="GUD67" s="410"/>
      <c r="GUE67" s="410"/>
      <c r="GUF67" s="410"/>
      <c r="GUG67" s="410"/>
      <c r="GUH67" s="410"/>
      <c r="GUI67" s="410"/>
      <c r="GUJ67" s="410"/>
      <c r="GUK67" s="410"/>
      <c r="GUL67" s="410"/>
      <c r="GUM67" s="410"/>
      <c r="GUN67" s="410"/>
      <c r="GUO67" s="410"/>
      <c r="GUP67" s="410"/>
      <c r="GUQ67" s="410"/>
      <c r="GUR67" s="410"/>
      <c r="GUS67" s="410"/>
      <c r="GUT67" s="410"/>
      <c r="GUU67" s="410"/>
      <c r="GUV67" s="410"/>
      <c r="GUW67" s="410"/>
      <c r="GUX67" s="410"/>
      <c r="GUY67" s="410"/>
      <c r="GUZ67" s="410"/>
      <c r="GVA67" s="410"/>
      <c r="GVB67" s="410"/>
      <c r="GVC67" s="410"/>
      <c r="GVD67" s="410"/>
      <c r="GVE67" s="410"/>
      <c r="GVF67" s="410"/>
      <c r="GVG67" s="410"/>
      <c r="GVH67" s="410"/>
      <c r="GVI67" s="410"/>
      <c r="GVJ67" s="410"/>
      <c r="GVK67" s="410"/>
      <c r="GVL67" s="410"/>
      <c r="GVM67" s="410"/>
      <c r="GVN67" s="410"/>
      <c r="GVO67" s="410"/>
      <c r="GVP67" s="410"/>
      <c r="GVQ67" s="410"/>
      <c r="GVR67" s="410"/>
      <c r="GVS67" s="410"/>
      <c r="GVT67" s="410"/>
      <c r="GVU67" s="410"/>
      <c r="GVV67" s="410"/>
      <c r="GVW67" s="410"/>
      <c r="GVX67" s="410"/>
      <c r="GVY67" s="410"/>
      <c r="GVZ67" s="410"/>
      <c r="GWA67" s="410"/>
      <c r="GWB67" s="410"/>
      <c r="GWC67" s="410"/>
      <c r="GWD67" s="410"/>
      <c r="GWE67" s="410"/>
      <c r="GWF67" s="410"/>
      <c r="GWG67" s="410"/>
      <c r="GWH67" s="410"/>
      <c r="GWI67" s="410"/>
      <c r="GWJ67" s="410"/>
      <c r="GWK67" s="410"/>
      <c r="GWL67" s="410"/>
      <c r="GWM67" s="410"/>
      <c r="GWN67" s="410"/>
      <c r="GWO67" s="410"/>
      <c r="GWP67" s="410"/>
      <c r="GWQ67" s="410"/>
      <c r="GWR67" s="410"/>
      <c r="GWS67" s="410"/>
      <c r="GWT67" s="410"/>
      <c r="GWU67" s="410"/>
      <c r="GWV67" s="410"/>
      <c r="GWW67" s="410"/>
      <c r="GWX67" s="410"/>
      <c r="GWY67" s="410"/>
      <c r="GWZ67" s="410"/>
      <c r="GXA67" s="410"/>
      <c r="GXB67" s="410"/>
      <c r="GXC67" s="410"/>
      <c r="GXD67" s="410"/>
      <c r="GXE67" s="410"/>
      <c r="GXF67" s="410"/>
      <c r="GXG67" s="410"/>
      <c r="GXH67" s="410"/>
      <c r="GXI67" s="410"/>
      <c r="GXJ67" s="410"/>
      <c r="GXK67" s="410"/>
      <c r="GXL67" s="410"/>
      <c r="GXM67" s="410"/>
      <c r="GXN67" s="410"/>
      <c r="GXO67" s="410"/>
      <c r="GXP67" s="410"/>
      <c r="GXQ67" s="410"/>
      <c r="GXR67" s="410"/>
      <c r="GXS67" s="410"/>
      <c r="GXT67" s="410"/>
      <c r="GXU67" s="410"/>
      <c r="GXV67" s="410"/>
      <c r="GXW67" s="410"/>
      <c r="GXX67" s="410"/>
      <c r="GXY67" s="410"/>
      <c r="GXZ67" s="410"/>
      <c r="GYA67" s="410"/>
      <c r="GYB67" s="410"/>
      <c r="GYC67" s="410"/>
      <c r="GYD67" s="410"/>
      <c r="GYE67" s="410"/>
      <c r="GYF67" s="410"/>
      <c r="GYG67" s="410"/>
      <c r="GYH67" s="410"/>
      <c r="GYI67" s="410"/>
      <c r="GYJ67" s="410"/>
      <c r="GYK67" s="410"/>
      <c r="GYL67" s="410"/>
      <c r="GYM67" s="410"/>
      <c r="GYN67" s="410"/>
      <c r="GYO67" s="410"/>
      <c r="GYP67" s="410"/>
      <c r="GYQ67" s="410"/>
      <c r="GYR67" s="410"/>
      <c r="GYS67" s="410"/>
      <c r="GYT67" s="410"/>
      <c r="GYU67" s="410"/>
      <c r="GYV67" s="410"/>
      <c r="GYW67" s="410"/>
      <c r="GYX67" s="410"/>
      <c r="GYY67" s="410"/>
      <c r="GYZ67" s="410"/>
      <c r="GZA67" s="410"/>
      <c r="GZB67" s="410"/>
      <c r="GZC67" s="410"/>
      <c r="GZD67" s="410"/>
      <c r="GZE67" s="410"/>
      <c r="GZF67" s="410"/>
      <c r="GZG67" s="410"/>
      <c r="GZH67" s="410"/>
      <c r="GZI67" s="410"/>
      <c r="GZJ67" s="410"/>
      <c r="GZK67" s="410"/>
      <c r="GZL67" s="410"/>
      <c r="GZM67" s="410"/>
      <c r="GZN67" s="410"/>
      <c r="GZO67" s="410"/>
      <c r="GZP67" s="410"/>
      <c r="GZQ67" s="410"/>
      <c r="GZR67" s="410"/>
      <c r="GZS67" s="410"/>
      <c r="GZT67" s="410"/>
      <c r="GZU67" s="410"/>
      <c r="GZV67" s="410"/>
      <c r="GZW67" s="410"/>
      <c r="GZX67" s="410"/>
      <c r="GZY67" s="410"/>
      <c r="GZZ67" s="410"/>
      <c r="HAA67" s="410"/>
      <c r="HAB67" s="410"/>
      <c r="HAC67" s="410"/>
      <c r="HAD67" s="410"/>
      <c r="HAE67" s="410"/>
      <c r="HAF67" s="410"/>
      <c r="HAG67" s="410"/>
      <c r="HAH67" s="410"/>
      <c r="HAI67" s="410"/>
      <c r="HAJ67" s="410"/>
      <c r="HAK67" s="410"/>
      <c r="HAL67" s="410"/>
      <c r="HAM67" s="410"/>
      <c r="HAN67" s="410"/>
      <c r="HAO67" s="410"/>
      <c r="HAP67" s="410"/>
      <c r="HAQ67" s="410"/>
      <c r="HAR67" s="410"/>
      <c r="HAS67" s="410"/>
      <c r="HAT67" s="410"/>
      <c r="HAU67" s="410"/>
      <c r="HAV67" s="410"/>
      <c r="HAW67" s="410"/>
      <c r="HAX67" s="410"/>
      <c r="HAY67" s="410"/>
      <c r="HAZ67" s="410"/>
      <c r="HBA67" s="410"/>
      <c r="HBB67" s="410"/>
      <c r="HBC67" s="410"/>
      <c r="HBD67" s="410"/>
      <c r="HBE67" s="410"/>
      <c r="HBF67" s="410"/>
      <c r="HBG67" s="410"/>
      <c r="HBH67" s="410"/>
      <c r="HBI67" s="410"/>
      <c r="HBJ67" s="410"/>
      <c r="HBK67" s="410"/>
      <c r="HBL67" s="410"/>
      <c r="HBM67" s="410"/>
      <c r="HBN67" s="410"/>
      <c r="HBO67" s="410"/>
      <c r="HBP67" s="410"/>
      <c r="HBQ67" s="410"/>
      <c r="HBR67" s="410"/>
      <c r="HBS67" s="410"/>
      <c r="HBT67" s="410"/>
      <c r="HBU67" s="410"/>
      <c r="HBV67" s="410"/>
      <c r="HBW67" s="410"/>
      <c r="HBX67" s="410"/>
      <c r="HBY67" s="410"/>
      <c r="HBZ67" s="410"/>
      <c r="HCA67" s="410"/>
      <c r="HCB67" s="410"/>
      <c r="HCC67" s="410"/>
      <c r="HCD67" s="410"/>
      <c r="HCE67" s="410"/>
      <c r="HCF67" s="410"/>
      <c r="HCG67" s="410"/>
      <c r="HCH67" s="410"/>
      <c r="HCI67" s="410"/>
      <c r="HCJ67" s="410"/>
      <c r="HCK67" s="410"/>
      <c r="HCL67" s="410"/>
      <c r="HCM67" s="410"/>
      <c r="HCN67" s="410"/>
      <c r="HCO67" s="410"/>
      <c r="HCP67" s="410"/>
      <c r="HCQ67" s="410"/>
      <c r="HCR67" s="410"/>
      <c r="HCS67" s="410"/>
      <c r="HCT67" s="410"/>
      <c r="HCU67" s="410"/>
      <c r="HCV67" s="410"/>
      <c r="HCW67" s="410"/>
      <c r="HCX67" s="410"/>
      <c r="HCY67" s="410"/>
      <c r="HCZ67" s="410"/>
      <c r="HDA67" s="410"/>
      <c r="HDB67" s="410"/>
      <c r="HDC67" s="410"/>
      <c r="HDD67" s="410"/>
      <c r="HDE67" s="410"/>
      <c r="HDF67" s="410"/>
      <c r="HDG67" s="410"/>
      <c r="HDH67" s="410"/>
      <c r="HDI67" s="410"/>
      <c r="HDJ67" s="410"/>
      <c r="HDK67" s="410"/>
      <c r="HDL67" s="410"/>
      <c r="HDM67" s="410"/>
      <c r="HDN67" s="410"/>
      <c r="HDO67" s="410"/>
      <c r="HDP67" s="410"/>
      <c r="HDQ67" s="410"/>
      <c r="HDR67" s="410"/>
      <c r="HDS67" s="410"/>
      <c r="HDT67" s="410"/>
      <c r="HDU67" s="410"/>
      <c r="HDV67" s="410"/>
      <c r="HDW67" s="410"/>
      <c r="HDX67" s="410"/>
      <c r="HDY67" s="410"/>
      <c r="HDZ67" s="410"/>
      <c r="HEA67" s="410"/>
      <c r="HEB67" s="410"/>
      <c r="HEC67" s="410"/>
      <c r="HED67" s="410"/>
      <c r="HEE67" s="410"/>
      <c r="HEF67" s="410"/>
      <c r="HEG67" s="410"/>
      <c r="HEH67" s="410"/>
      <c r="HEI67" s="410"/>
      <c r="HEJ67" s="410"/>
      <c r="HEK67" s="410"/>
      <c r="HEL67" s="410"/>
      <c r="HEM67" s="410"/>
      <c r="HEN67" s="410"/>
      <c r="HEO67" s="410"/>
      <c r="HEP67" s="410"/>
      <c r="HEQ67" s="410"/>
      <c r="HER67" s="410"/>
      <c r="HES67" s="410"/>
      <c r="HET67" s="410"/>
      <c r="HEU67" s="410"/>
      <c r="HEV67" s="410"/>
      <c r="HEW67" s="410"/>
      <c r="HEX67" s="410"/>
      <c r="HEY67" s="410"/>
      <c r="HEZ67" s="410"/>
      <c r="HFA67" s="410"/>
      <c r="HFB67" s="410"/>
      <c r="HFC67" s="410"/>
      <c r="HFD67" s="410"/>
      <c r="HFE67" s="410"/>
      <c r="HFF67" s="410"/>
      <c r="HFG67" s="410"/>
      <c r="HFH67" s="410"/>
      <c r="HFI67" s="410"/>
      <c r="HFJ67" s="410"/>
      <c r="HFK67" s="410"/>
      <c r="HFL67" s="410"/>
      <c r="HFM67" s="410"/>
      <c r="HFN67" s="410"/>
      <c r="HFO67" s="410"/>
      <c r="HFP67" s="410"/>
      <c r="HFQ67" s="410"/>
      <c r="HFR67" s="410"/>
      <c r="HFS67" s="410"/>
      <c r="HFT67" s="410"/>
      <c r="HFU67" s="410"/>
      <c r="HFV67" s="410"/>
      <c r="HFW67" s="410"/>
      <c r="HFX67" s="410"/>
      <c r="HFY67" s="410"/>
      <c r="HFZ67" s="410"/>
      <c r="HGA67" s="410"/>
      <c r="HGB67" s="410"/>
      <c r="HGC67" s="410"/>
      <c r="HGD67" s="410"/>
      <c r="HGE67" s="410"/>
      <c r="HGF67" s="410"/>
      <c r="HGG67" s="410"/>
      <c r="HGH67" s="410"/>
      <c r="HGI67" s="410"/>
      <c r="HGJ67" s="410"/>
      <c r="HGK67" s="410"/>
      <c r="HGL67" s="410"/>
      <c r="HGM67" s="410"/>
      <c r="HGN67" s="410"/>
      <c r="HGO67" s="410"/>
      <c r="HGP67" s="410"/>
      <c r="HGQ67" s="410"/>
      <c r="HGR67" s="410"/>
      <c r="HGS67" s="410"/>
      <c r="HGT67" s="410"/>
      <c r="HGU67" s="410"/>
      <c r="HGV67" s="410"/>
      <c r="HGW67" s="410"/>
      <c r="HGX67" s="410"/>
      <c r="HGY67" s="410"/>
      <c r="HGZ67" s="410"/>
      <c r="HHA67" s="410"/>
      <c r="HHB67" s="410"/>
      <c r="HHC67" s="410"/>
      <c r="HHD67" s="410"/>
      <c r="HHE67" s="410"/>
      <c r="HHF67" s="410"/>
      <c r="HHG67" s="410"/>
      <c r="HHH67" s="410"/>
      <c r="HHI67" s="410"/>
      <c r="HHJ67" s="410"/>
      <c r="HHK67" s="410"/>
      <c r="HHL67" s="410"/>
      <c r="HHM67" s="410"/>
      <c r="HHN67" s="410"/>
      <c r="HHO67" s="410"/>
      <c r="HHP67" s="410"/>
      <c r="HHQ67" s="410"/>
      <c r="HHR67" s="410"/>
      <c r="HHS67" s="410"/>
      <c r="HHT67" s="410"/>
      <c r="HHU67" s="410"/>
      <c r="HHV67" s="410"/>
      <c r="HHW67" s="410"/>
      <c r="HHX67" s="410"/>
      <c r="HHY67" s="410"/>
      <c r="HHZ67" s="410"/>
      <c r="HIA67" s="410"/>
      <c r="HIB67" s="410"/>
      <c r="HIC67" s="410"/>
      <c r="HID67" s="410"/>
      <c r="HIE67" s="410"/>
      <c r="HIF67" s="410"/>
      <c r="HIG67" s="410"/>
      <c r="HIH67" s="410"/>
      <c r="HII67" s="410"/>
      <c r="HIJ67" s="410"/>
      <c r="HIK67" s="410"/>
      <c r="HIL67" s="410"/>
      <c r="HIM67" s="410"/>
      <c r="HIN67" s="410"/>
      <c r="HIO67" s="410"/>
      <c r="HIP67" s="410"/>
      <c r="HIQ67" s="410"/>
      <c r="HIR67" s="410"/>
      <c r="HIS67" s="410"/>
      <c r="HIT67" s="410"/>
      <c r="HIU67" s="410"/>
      <c r="HIV67" s="410"/>
      <c r="HIW67" s="410"/>
      <c r="HIX67" s="410"/>
      <c r="HIY67" s="410"/>
      <c r="HIZ67" s="410"/>
      <c r="HJA67" s="410"/>
      <c r="HJB67" s="410"/>
      <c r="HJC67" s="410"/>
      <c r="HJD67" s="410"/>
      <c r="HJE67" s="410"/>
      <c r="HJF67" s="410"/>
      <c r="HJG67" s="410"/>
      <c r="HJH67" s="410"/>
      <c r="HJI67" s="410"/>
      <c r="HJJ67" s="410"/>
      <c r="HJK67" s="410"/>
      <c r="HJL67" s="410"/>
      <c r="HJM67" s="410"/>
      <c r="HJN67" s="410"/>
      <c r="HJO67" s="410"/>
      <c r="HJP67" s="410"/>
      <c r="HJQ67" s="410"/>
      <c r="HJR67" s="410"/>
      <c r="HJS67" s="410"/>
      <c r="HJT67" s="410"/>
      <c r="HJU67" s="410"/>
      <c r="HJV67" s="410"/>
      <c r="HJW67" s="410"/>
      <c r="HJX67" s="410"/>
      <c r="HJY67" s="410"/>
      <c r="HJZ67" s="410"/>
      <c r="HKA67" s="410"/>
      <c r="HKB67" s="410"/>
      <c r="HKC67" s="410"/>
      <c r="HKD67" s="410"/>
      <c r="HKE67" s="410"/>
      <c r="HKF67" s="410"/>
      <c r="HKG67" s="410"/>
      <c r="HKH67" s="410"/>
      <c r="HKI67" s="410"/>
      <c r="HKJ67" s="410"/>
      <c r="HKK67" s="410"/>
      <c r="HKL67" s="410"/>
      <c r="HKM67" s="410"/>
      <c r="HKN67" s="410"/>
      <c r="HKO67" s="410"/>
      <c r="HKP67" s="410"/>
      <c r="HKQ67" s="410"/>
      <c r="HKR67" s="410"/>
      <c r="HKS67" s="410"/>
      <c r="HKT67" s="410"/>
      <c r="HKU67" s="410"/>
      <c r="HKV67" s="410"/>
      <c r="HKW67" s="410"/>
      <c r="HKX67" s="410"/>
      <c r="HKY67" s="410"/>
      <c r="HKZ67" s="410"/>
      <c r="HLA67" s="410"/>
      <c r="HLB67" s="410"/>
      <c r="HLC67" s="410"/>
      <c r="HLD67" s="410"/>
      <c r="HLE67" s="410"/>
      <c r="HLF67" s="410"/>
      <c r="HLG67" s="410"/>
      <c r="HLH67" s="410"/>
      <c r="HLI67" s="410"/>
      <c r="HLJ67" s="410"/>
      <c r="HLK67" s="410"/>
      <c r="HLL67" s="410"/>
      <c r="HLM67" s="410"/>
      <c r="HLN67" s="410"/>
      <c r="HLO67" s="410"/>
      <c r="HLP67" s="410"/>
      <c r="HLQ67" s="410"/>
      <c r="HLR67" s="410"/>
      <c r="HLS67" s="410"/>
      <c r="HLT67" s="410"/>
      <c r="HLU67" s="410"/>
      <c r="HLV67" s="410"/>
      <c r="HLW67" s="410"/>
      <c r="HLX67" s="410"/>
      <c r="HLY67" s="410"/>
      <c r="HLZ67" s="410"/>
      <c r="HMA67" s="410"/>
      <c r="HMB67" s="410"/>
      <c r="HMC67" s="410"/>
      <c r="HMD67" s="410"/>
      <c r="HME67" s="410"/>
      <c r="HMF67" s="410"/>
      <c r="HMG67" s="410"/>
      <c r="HMH67" s="410"/>
      <c r="HMI67" s="410"/>
      <c r="HMJ67" s="410"/>
      <c r="HMK67" s="410"/>
      <c r="HML67" s="410"/>
      <c r="HMM67" s="410"/>
      <c r="HMN67" s="410"/>
      <c r="HMO67" s="410"/>
      <c r="HMP67" s="410"/>
      <c r="HMQ67" s="410"/>
      <c r="HMR67" s="410"/>
      <c r="HMS67" s="410"/>
      <c r="HMT67" s="410"/>
      <c r="HMU67" s="410"/>
      <c r="HMV67" s="410"/>
      <c r="HMW67" s="410"/>
      <c r="HMX67" s="410"/>
      <c r="HMY67" s="410"/>
      <c r="HMZ67" s="410"/>
      <c r="HNA67" s="410"/>
      <c r="HNB67" s="410"/>
      <c r="HNC67" s="410"/>
      <c r="HND67" s="410"/>
      <c r="HNE67" s="410"/>
      <c r="HNF67" s="410"/>
      <c r="HNG67" s="410"/>
      <c r="HNH67" s="410"/>
      <c r="HNI67" s="410"/>
      <c r="HNJ67" s="410"/>
      <c r="HNK67" s="410"/>
      <c r="HNL67" s="410"/>
      <c r="HNM67" s="410"/>
      <c r="HNN67" s="410"/>
      <c r="HNO67" s="410"/>
      <c r="HNP67" s="410"/>
      <c r="HNQ67" s="410"/>
      <c r="HNR67" s="410"/>
      <c r="HNS67" s="410"/>
      <c r="HNT67" s="410"/>
      <c r="HNU67" s="410"/>
      <c r="HNV67" s="410"/>
      <c r="HNW67" s="410"/>
      <c r="HNX67" s="410"/>
      <c r="HNY67" s="410"/>
      <c r="HNZ67" s="410"/>
      <c r="HOA67" s="410"/>
      <c r="HOB67" s="410"/>
      <c r="HOC67" s="410"/>
      <c r="HOD67" s="410"/>
      <c r="HOE67" s="410"/>
      <c r="HOF67" s="410"/>
      <c r="HOG67" s="410"/>
      <c r="HOH67" s="410"/>
      <c r="HOI67" s="410"/>
      <c r="HOJ67" s="410"/>
      <c r="HOK67" s="410"/>
      <c r="HOL67" s="410"/>
      <c r="HOM67" s="410"/>
      <c r="HON67" s="410"/>
      <c r="HOO67" s="410"/>
      <c r="HOP67" s="410"/>
      <c r="HOQ67" s="410"/>
      <c r="HOR67" s="410"/>
      <c r="HOS67" s="410"/>
      <c r="HOT67" s="410"/>
      <c r="HOU67" s="410"/>
      <c r="HOV67" s="410"/>
      <c r="HOW67" s="410"/>
      <c r="HOX67" s="410"/>
      <c r="HOY67" s="410"/>
      <c r="HOZ67" s="410"/>
      <c r="HPA67" s="410"/>
      <c r="HPB67" s="410"/>
      <c r="HPC67" s="410"/>
      <c r="HPD67" s="410"/>
      <c r="HPE67" s="410"/>
      <c r="HPF67" s="410"/>
      <c r="HPG67" s="410"/>
      <c r="HPH67" s="410"/>
      <c r="HPI67" s="410"/>
      <c r="HPJ67" s="410"/>
      <c r="HPK67" s="410"/>
      <c r="HPL67" s="410"/>
      <c r="HPM67" s="410"/>
      <c r="HPN67" s="410"/>
      <c r="HPO67" s="410"/>
      <c r="HPP67" s="410"/>
      <c r="HPQ67" s="410"/>
      <c r="HPR67" s="410"/>
      <c r="HPS67" s="410"/>
      <c r="HPT67" s="410"/>
      <c r="HPU67" s="410"/>
      <c r="HPV67" s="410"/>
      <c r="HPW67" s="410"/>
      <c r="HPX67" s="410"/>
      <c r="HPY67" s="410"/>
      <c r="HPZ67" s="410"/>
      <c r="HQA67" s="410"/>
      <c r="HQB67" s="410"/>
      <c r="HQC67" s="410"/>
      <c r="HQD67" s="410"/>
      <c r="HQE67" s="410"/>
      <c r="HQF67" s="410"/>
      <c r="HQG67" s="410"/>
      <c r="HQH67" s="410"/>
      <c r="HQI67" s="410"/>
      <c r="HQJ67" s="410"/>
      <c r="HQK67" s="410"/>
      <c r="HQL67" s="410"/>
      <c r="HQM67" s="410"/>
      <c r="HQN67" s="410"/>
      <c r="HQO67" s="410"/>
      <c r="HQP67" s="410"/>
      <c r="HQQ67" s="410"/>
      <c r="HQR67" s="410"/>
      <c r="HQS67" s="410"/>
      <c r="HQT67" s="410"/>
      <c r="HQU67" s="410"/>
      <c r="HQV67" s="410"/>
      <c r="HQW67" s="410"/>
      <c r="HQX67" s="410"/>
      <c r="HQY67" s="410"/>
      <c r="HQZ67" s="410"/>
      <c r="HRA67" s="410"/>
      <c r="HRB67" s="410"/>
      <c r="HRC67" s="410"/>
      <c r="HRD67" s="410"/>
      <c r="HRE67" s="410"/>
      <c r="HRF67" s="410"/>
      <c r="HRG67" s="410"/>
      <c r="HRH67" s="410"/>
      <c r="HRI67" s="410"/>
      <c r="HRJ67" s="410"/>
      <c r="HRK67" s="410"/>
      <c r="HRL67" s="410"/>
      <c r="HRM67" s="410"/>
      <c r="HRN67" s="410"/>
      <c r="HRO67" s="410"/>
      <c r="HRP67" s="410"/>
      <c r="HRQ67" s="410"/>
      <c r="HRR67" s="410"/>
      <c r="HRS67" s="410"/>
      <c r="HRT67" s="410"/>
      <c r="HRU67" s="410"/>
      <c r="HRV67" s="410"/>
      <c r="HRW67" s="410"/>
      <c r="HRX67" s="410"/>
      <c r="HRY67" s="410"/>
      <c r="HRZ67" s="410"/>
      <c r="HSA67" s="410"/>
      <c r="HSB67" s="410"/>
      <c r="HSC67" s="410"/>
      <c r="HSD67" s="410"/>
      <c r="HSE67" s="410"/>
      <c r="HSF67" s="410"/>
      <c r="HSG67" s="410"/>
      <c r="HSH67" s="410"/>
      <c r="HSI67" s="410"/>
      <c r="HSJ67" s="410"/>
      <c r="HSK67" s="410"/>
      <c r="HSL67" s="410"/>
      <c r="HSM67" s="410"/>
      <c r="HSN67" s="410"/>
      <c r="HSO67" s="410"/>
      <c r="HSP67" s="410"/>
      <c r="HSQ67" s="410"/>
      <c r="HSR67" s="410"/>
      <c r="HSS67" s="410"/>
      <c r="HST67" s="410"/>
      <c r="HSU67" s="410"/>
      <c r="HSV67" s="410"/>
      <c r="HSW67" s="410"/>
      <c r="HSX67" s="410"/>
      <c r="HSY67" s="410"/>
      <c r="HSZ67" s="410"/>
      <c r="HTA67" s="410"/>
      <c r="HTB67" s="410"/>
      <c r="HTC67" s="410"/>
      <c r="HTD67" s="410"/>
      <c r="HTE67" s="410"/>
      <c r="HTF67" s="410"/>
      <c r="HTG67" s="410"/>
      <c r="HTH67" s="410"/>
      <c r="HTI67" s="410"/>
      <c r="HTJ67" s="410"/>
      <c r="HTK67" s="410"/>
      <c r="HTL67" s="410"/>
      <c r="HTM67" s="410"/>
      <c r="HTN67" s="410"/>
      <c r="HTO67" s="410"/>
      <c r="HTP67" s="410"/>
      <c r="HTQ67" s="410"/>
      <c r="HTR67" s="410"/>
      <c r="HTS67" s="410"/>
      <c r="HTT67" s="410"/>
      <c r="HTU67" s="410"/>
      <c r="HTV67" s="410"/>
      <c r="HTW67" s="410"/>
      <c r="HTX67" s="410"/>
      <c r="HTY67" s="410"/>
      <c r="HTZ67" s="410"/>
      <c r="HUA67" s="410"/>
      <c r="HUB67" s="410"/>
      <c r="HUC67" s="410"/>
      <c r="HUD67" s="410"/>
      <c r="HUE67" s="410"/>
      <c r="HUF67" s="410"/>
      <c r="HUG67" s="410"/>
      <c r="HUH67" s="410"/>
      <c r="HUI67" s="410"/>
      <c r="HUJ67" s="410"/>
      <c r="HUK67" s="410"/>
      <c r="HUL67" s="410"/>
      <c r="HUM67" s="410"/>
      <c r="HUN67" s="410"/>
      <c r="HUO67" s="410"/>
      <c r="HUP67" s="410"/>
      <c r="HUQ67" s="410"/>
      <c r="HUR67" s="410"/>
      <c r="HUS67" s="410"/>
      <c r="HUT67" s="410"/>
      <c r="HUU67" s="410"/>
      <c r="HUV67" s="410"/>
      <c r="HUW67" s="410"/>
      <c r="HUX67" s="410"/>
      <c r="HUY67" s="410"/>
      <c r="HUZ67" s="410"/>
      <c r="HVA67" s="410"/>
      <c r="HVB67" s="410"/>
      <c r="HVC67" s="410"/>
      <c r="HVD67" s="410"/>
      <c r="HVE67" s="410"/>
      <c r="HVF67" s="410"/>
      <c r="HVG67" s="410"/>
      <c r="HVH67" s="410"/>
      <c r="HVI67" s="410"/>
      <c r="HVJ67" s="410"/>
      <c r="HVK67" s="410"/>
      <c r="HVL67" s="410"/>
      <c r="HVM67" s="410"/>
      <c r="HVN67" s="410"/>
      <c r="HVO67" s="410"/>
      <c r="HVP67" s="410"/>
      <c r="HVQ67" s="410"/>
      <c r="HVR67" s="410"/>
      <c r="HVS67" s="410"/>
      <c r="HVT67" s="410"/>
      <c r="HVU67" s="410"/>
      <c r="HVV67" s="410"/>
      <c r="HVW67" s="410"/>
      <c r="HVX67" s="410"/>
      <c r="HVY67" s="410"/>
      <c r="HVZ67" s="410"/>
      <c r="HWA67" s="410"/>
      <c r="HWB67" s="410"/>
      <c r="HWC67" s="410"/>
      <c r="HWD67" s="410"/>
      <c r="HWE67" s="410"/>
      <c r="HWF67" s="410"/>
      <c r="HWG67" s="410"/>
      <c r="HWH67" s="410"/>
      <c r="HWI67" s="410"/>
      <c r="HWJ67" s="410"/>
      <c r="HWK67" s="410"/>
      <c r="HWL67" s="410"/>
      <c r="HWM67" s="410"/>
      <c r="HWN67" s="410"/>
      <c r="HWO67" s="410"/>
      <c r="HWP67" s="410"/>
      <c r="HWQ67" s="410"/>
      <c r="HWR67" s="410"/>
      <c r="HWS67" s="410"/>
      <c r="HWT67" s="410"/>
      <c r="HWU67" s="410"/>
      <c r="HWV67" s="410"/>
      <c r="HWW67" s="410"/>
      <c r="HWX67" s="410"/>
      <c r="HWY67" s="410"/>
      <c r="HWZ67" s="410"/>
      <c r="HXA67" s="410"/>
      <c r="HXB67" s="410"/>
      <c r="HXC67" s="410"/>
      <c r="HXD67" s="410"/>
      <c r="HXE67" s="410"/>
      <c r="HXF67" s="410"/>
      <c r="HXG67" s="410"/>
      <c r="HXH67" s="410"/>
      <c r="HXI67" s="410"/>
      <c r="HXJ67" s="410"/>
      <c r="HXK67" s="410"/>
      <c r="HXL67" s="410"/>
      <c r="HXM67" s="410"/>
      <c r="HXN67" s="410"/>
      <c r="HXO67" s="410"/>
      <c r="HXP67" s="410"/>
      <c r="HXQ67" s="410"/>
      <c r="HXR67" s="410"/>
      <c r="HXS67" s="410"/>
      <c r="HXT67" s="410"/>
      <c r="HXU67" s="410"/>
      <c r="HXV67" s="410"/>
      <c r="HXW67" s="410"/>
      <c r="HXX67" s="410"/>
      <c r="HXY67" s="410"/>
      <c r="HXZ67" s="410"/>
      <c r="HYA67" s="410"/>
      <c r="HYB67" s="410"/>
      <c r="HYC67" s="410"/>
      <c r="HYD67" s="410"/>
      <c r="HYE67" s="410"/>
      <c r="HYF67" s="410"/>
      <c r="HYG67" s="410"/>
      <c r="HYH67" s="410"/>
      <c r="HYI67" s="410"/>
      <c r="HYJ67" s="410"/>
      <c r="HYK67" s="410"/>
      <c r="HYL67" s="410"/>
      <c r="HYM67" s="410"/>
      <c r="HYN67" s="410"/>
      <c r="HYO67" s="410"/>
      <c r="HYP67" s="410"/>
      <c r="HYQ67" s="410"/>
      <c r="HYR67" s="410"/>
      <c r="HYS67" s="410"/>
      <c r="HYT67" s="410"/>
      <c r="HYU67" s="410"/>
      <c r="HYV67" s="410"/>
      <c r="HYW67" s="410"/>
      <c r="HYX67" s="410"/>
      <c r="HYY67" s="410"/>
      <c r="HYZ67" s="410"/>
      <c r="HZA67" s="410"/>
      <c r="HZB67" s="410"/>
      <c r="HZC67" s="410"/>
      <c r="HZD67" s="410"/>
      <c r="HZE67" s="410"/>
      <c r="HZF67" s="410"/>
      <c r="HZG67" s="410"/>
      <c r="HZH67" s="410"/>
      <c r="HZI67" s="410"/>
      <c r="HZJ67" s="410"/>
      <c r="HZK67" s="410"/>
      <c r="HZL67" s="410"/>
      <c r="HZM67" s="410"/>
      <c r="HZN67" s="410"/>
      <c r="HZO67" s="410"/>
      <c r="HZP67" s="410"/>
      <c r="HZQ67" s="410"/>
      <c r="HZR67" s="410"/>
      <c r="HZS67" s="410"/>
      <c r="HZT67" s="410"/>
      <c r="HZU67" s="410"/>
      <c r="HZV67" s="410"/>
      <c r="HZW67" s="410"/>
      <c r="HZX67" s="410"/>
      <c r="HZY67" s="410"/>
      <c r="HZZ67" s="410"/>
      <c r="IAA67" s="410"/>
      <c r="IAB67" s="410"/>
      <c r="IAC67" s="410"/>
      <c r="IAD67" s="410"/>
      <c r="IAE67" s="410"/>
      <c r="IAF67" s="410"/>
      <c r="IAG67" s="410"/>
      <c r="IAH67" s="410"/>
      <c r="IAI67" s="410"/>
      <c r="IAJ67" s="410"/>
      <c r="IAK67" s="410"/>
      <c r="IAL67" s="410"/>
      <c r="IAM67" s="410"/>
      <c r="IAN67" s="410"/>
      <c r="IAO67" s="410"/>
      <c r="IAP67" s="410"/>
      <c r="IAQ67" s="410"/>
      <c r="IAR67" s="410"/>
      <c r="IAS67" s="410"/>
      <c r="IAT67" s="410"/>
      <c r="IAU67" s="410"/>
      <c r="IAV67" s="410"/>
      <c r="IAW67" s="410"/>
      <c r="IAX67" s="410"/>
      <c r="IAY67" s="410"/>
      <c r="IAZ67" s="410"/>
      <c r="IBA67" s="410"/>
      <c r="IBB67" s="410"/>
      <c r="IBC67" s="410"/>
      <c r="IBD67" s="410"/>
      <c r="IBE67" s="410"/>
      <c r="IBF67" s="410"/>
      <c r="IBG67" s="410"/>
      <c r="IBH67" s="410"/>
      <c r="IBI67" s="410"/>
      <c r="IBJ67" s="410"/>
      <c r="IBK67" s="410"/>
      <c r="IBL67" s="410"/>
      <c r="IBM67" s="410"/>
      <c r="IBN67" s="410"/>
      <c r="IBO67" s="410"/>
      <c r="IBP67" s="410"/>
      <c r="IBQ67" s="410"/>
      <c r="IBR67" s="410"/>
      <c r="IBS67" s="410"/>
      <c r="IBT67" s="410"/>
      <c r="IBU67" s="410"/>
      <c r="IBV67" s="410"/>
      <c r="IBW67" s="410"/>
      <c r="IBX67" s="410"/>
      <c r="IBY67" s="410"/>
      <c r="IBZ67" s="410"/>
      <c r="ICA67" s="410"/>
      <c r="ICB67" s="410"/>
      <c r="ICC67" s="410"/>
      <c r="ICD67" s="410"/>
      <c r="ICE67" s="410"/>
      <c r="ICF67" s="410"/>
      <c r="ICG67" s="410"/>
      <c r="ICH67" s="410"/>
      <c r="ICI67" s="410"/>
      <c r="ICJ67" s="410"/>
      <c r="ICK67" s="410"/>
      <c r="ICL67" s="410"/>
      <c r="ICM67" s="410"/>
      <c r="ICN67" s="410"/>
      <c r="ICO67" s="410"/>
      <c r="ICP67" s="410"/>
      <c r="ICQ67" s="410"/>
      <c r="ICR67" s="410"/>
      <c r="ICS67" s="410"/>
      <c r="ICT67" s="410"/>
      <c r="ICU67" s="410"/>
      <c r="ICV67" s="410"/>
      <c r="ICW67" s="410"/>
      <c r="ICX67" s="410"/>
      <c r="ICY67" s="410"/>
      <c r="ICZ67" s="410"/>
      <c r="IDA67" s="410"/>
      <c r="IDB67" s="410"/>
      <c r="IDC67" s="410"/>
      <c r="IDD67" s="410"/>
      <c r="IDE67" s="410"/>
      <c r="IDF67" s="410"/>
      <c r="IDG67" s="410"/>
      <c r="IDH67" s="410"/>
      <c r="IDI67" s="410"/>
      <c r="IDJ67" s="410"/>
      <c r="IDK67" s="410"/>
      <c r="IDL67" s="410"/>
      <c r="IDM67" s="410"/>
      <c r="IDN67" s="410"/>
      <c r="IDO67" s="410"/>
      <c r="IDP67" s="410"/>
      <c r="IDQ67" s="410"/>
      <c r="IDR67" s="410"/>
      <c r="IDS67" s="410"/>
      <c r="IDT67" s="410"/>
      <c r="IDU67" s="410"/>
      <c r="IDV67" s="410"/>
      <c r="IDW67" s="410"/>
      <c r="IDX67" s="410"/>
      <c r="IDY67" s="410"/>
      <c r="IDZ67" s="410"/>
      <c r="IEA67" s="410"/>
      <c r="IEB67" s="410"/>
      <c r="IEC67" s="410"/>
      <c r="IED67" s="410"/>
      <c r="IEE67" s="410"/>
      <c r="IEF67" s="410"/>
      <c r="IEG67" s="410"/>
      <c r="IEH67" s="410"/>
      <c r="IEI67" s="410"/>
      <c r="IEJ67" s="410"/>
      <c r="IEK67" s="410"/>
      <c r="IEL67" s="410"/>
      <c r="IEM67" s="410"/>
      <c r="IEN67" s="410"/>
      <c r="IEO67" s="410"/>
      <c r="IEP67" s="410"/>
      <c r="IEQ67" s="410"/>
      <c r="IER67" s="410"/>
      <c r="IES67" s="410"/>
      <c r="IET67" s="410"/>
      <c r="IEU67" s="410"/>
      <c r="IEV67" s="410"/>
      <c r="IEW67" s="410"/>
      <c r="IEX67" s="410"/>
      <c r="IEY67" s="410"/>
      <c r="IEZ67" s="410"/>
      <c r="IFA67" s="410"/>
      <c r="IFB67" s="410"/>
      <c r="IFC67" s="410"/>
      <c r="IFD67" s="410"/>
      <c r="IFE67" s="410"/>
      <c r="IFF67" s="410"/>
      <c r="IFG67" s="410"/>
      <c r="IFH67" s="410"/>
      <c r="IFI67" s="410"/>
      <c r="IFJ67" s="410"/>
      <c r="IFK67" s="410"/>
      <c r="IFL67" s="410"/>
      <c r="IFM67" s="410"/>
      <c r="IFN67" s="410"/>
      <c r="IFO67" s="410"/>
      <c r="IFP67" s="410"/>
      <c r="IFQ67" s="410"/>
      <c r="IFR67" s="410"/>
      <c r="IFS67" s="410"/>
      <c r="IFT67" s="410"/>
      <c r="IFU67" s="410"/>
      <c r="IFV67" s="410"/>
      <c r="IFW67" s="410"/>
      <c r="IFX67" s="410"/>
      <c r="IFY67" s="410"/>
      <c r="IFZ67" s="410"/>
      <c r="IGA67" s="410"/>
      <c r="IGB67" s="410"/>
      <c r="IGC67" s="410"/>
      <c r="IGD67" s="410"/>
      <c r="IGE67" s="410"/>
      <c r="IGF67" s="410"/>
      <c r="IGG67" s="410"/>
      <c r="IGH67" s="410"/>
      <c r="IGI67" s="410"/>
      <c r="IGJ67" s="410"/>
      <c r="IGK67" s="410"/>
      <c r="IGL67" s="410"/>
      <c r="IGM67" s="410"/>
      <c r="IGN67" s="410"/>
      <c r="IGO67" s="410"/>
      <c r="IGP67" s="410"/>
      <c r="IGQ67" s="410"/>
      <c r="IGR67" s="410"/>
      <c r="IGS67" s="410"/>
      <c r="IGT67" s="410"/>
      <c r="IGU67" s="410"/>
      <c r="IGV67" s="410"/>
      <c r="IGW67" s="410"/>
      <c r="IGX67" s="410"/>
      <c r="IGY67" s="410"/>
      <c r="IGZ67" s="410"/>
      <c r="IHA67" s="410"/>
      <c r="IHB67" s="410"/>
      <c r="IHC67" s="410"/>
      <c r="IHD67" s="410"/>
      <c r="IHE67" s="410"/>
      <c r="IHF67" s="410"/>
      <c r="IHG67" s="410"/>
      <c r="IHH67" s="410"/>
      <c r="IHI67" s="410"/>
      <c r="IHJ67" s="410"/>
      <c r="IHK67" s="410"/>
      <c r="IHL67" s="410"/>
      <c r="IHM67" s="410"/>
      <c r="IHN67" s="410"/>
      <c r="IHO67" s="410"/>
      <c r="IHP67" s="410"/>
      <c r="IHQ67" s="410"/>
      <c r="IHR67" s="410"/>
      <c r="IHS67" s="410"/>
      <c r="IHT67" s="410"/>
      <c r="IHU67" s="410"/>
      <c r="IHV67" s="410"/>
      <c r="IHW67" s="410"/>
      <c r="IHX67" s="410"/>
      <c r="IHY67" s="410"/>
      <c r="IHZ67" s="410"/>
      <c r="IIA67" s="410"/>
      <c r="IIB67" s="410"/>
      <c r="IIC67" s="410"/>
      <c r="IID67" s="410"/>
      <c r="IIE67" s="410"/>
      <c r="IIF67" s="410"/>
      <c r="IIG67" s="410"/>
      <c r="IIH67" s="410"/>
      <c r="III67" s="410"/>
      <c r="IIJ67" s="410"/>
      <c r="IIK67" s="410"/>
      <c r="IIL67" s="410"/>
      <c r="IIM67" s="410"/>
      <c r="IIN67" s="410"/>
      <c r="IIO67" s="410"/>
      <c r="IIP67" s="410"/>
      <c r="IIQ67" s="410"/>
      <c r="IIR67" s="410"/>
      <c r="IIS67" s="410"/>
      <c r="IIT67" s="410"/>
      <c r="IIU67" s="410"/>
      <c r="IIV67" s="410"/>
      <c r="IIW67" s="410"/>
      <c r="IIX67" s="410"/>
      <c r="IIY67" s="410"/>
      <c r="IIZ67" s="410"/>
      <c r="IJA67" s="410"/>
      <c r="IJB67" s="410"/>
      <c r="IJC67" s="410"/>
      <c r="IJD67" s="410"/>
      <c r="IJE67" s="410"/>
      <c r="IJF67" s="410"/>
      <c r="IJG67" s="410"/>
      <c r="IJH67" s="410"/>
      <c r="IJI67" s="410"/>
      <c r="IJJ67" s="410"/>
      <c r="IJK67" s="410"/>
      <c r="IJL67" s="410"/>
      <c r="IJM67" s="410"/>
      <c r="IJN67" s="410"/>
      <c r="IJO67" s="410"/>
      <c r="IJP67" s="410"/>
      <c r="IJQ67" s="410"/>
      <c r="IJR67" s="410"/>
      <c r="IJS67" s="410"/>
      <c r="IJT67" s="410"/>
      <c r="IJU67" s="410"/>
      <c r="IJV67" s="410"/>
      <c r="IJW67" s="410"/>
      <c r="IJX67" s="410"/>
      <c r="IJY67" s="410"/>
      <c r="IJZ67" s="410"/>
      <c r="IKA67" s="410"/>
      <c r="IKB67" s="410"/>
      <c r="IKC67" s="410"/>
      <c r="IKD67" s="410"/>
      <c r="IKE67" s="410"/>
      <c r="IKF67" s="410"/>
      <c r="IKG67" s="410"/>
      <c r="IKH67" s="410"/>
      <c r="IKI67" s="410"/>
      <c r="IKJ67" s="410"/>
      <c r="IKK67" s="410"/>
      <c r="IKL67" s="410"/>
      <c r="IKM67" s="410"/>
      <c r="IKN67" s="410"/>
      <c r="IKO67" s="410"/>
      <c r="IKP67" s="410"/>
      <c r="IKQ67" s="410"/>
      <c r="IKR67" s="410"/>
      <c r="IKS67" s="410"/>
      <c r="IKT67" s="410"/>
      <c r="IKU67" s="410"/>
      <c r="IKV67" s="410"/>
      <c r="IKW67" s="410"/>
      <c r="IKX67" s="410"/>
      <c r="IKY67" s="410"/>
      <c r="IKZ67" s="410"/>
      <c r="ILA67" s="410"/>
      <c r="ILB67" s="410"/>
      <c r="ILC67" s="410"/>
      <c r="ILD67" s="410"/>
      <c r="ILE67" s="410"/>
      <c r="ILF67" s="410"/>
      <c r="ILG67" s="410"/>
      <c r="ILH67" s="410"/>
      <c r="ILI67" s="410"/>
      <c r="ILJ67" s="410"/>
      <c r="ILK67" s="410"/>
      <c r="ILL67" s="410"/>
      <c r="ILM67" s="410"/>
      <c r="ILN67" s="410"/>
      <c r="ILO67" s="410"/>
      <c r="ILP67" s="410"/>
      <c r="ILQ67" s="410"/>
      <c r="ILR67" s="410"/>
      <c r="ILS67" s="410"/>
      <c r="ILT67" s="410"/>
      <c r="ILU67" s="410"/>
      <c r="ILV67" s="410"/>
      <c r="ILW67" s="410"/>
      <c r="ILX67" s="410"/>
      <c r="ILY67" s="410"/>
      <c r="ILZ67" s="410"/>
      <c r="IMA67" s="410"/>
      <c r="IMB67" s="410"/>
      <c r="IMC67" s="410"/>
      <c r="IMD67" s="410"/>
      <c r="IME67" s="410"/>
      <c r="IMF67" s="410"/>
      <c r="IMG67" s="410"/>
      <c r="IMH67" s="410"/>
      <c r="IMI67" s="410"/>
      <c r="IMJ67" s="410"/>
      <c r="IMK67" s="410"/>
      <c r="IML67" s="410"/>
      <c r="IMM67" s="410"/>
      <c r="IMN67" s="410"/>
      <c r="IMO67" s="410"/>
      <c r="IMP67" s="410"/>
      <c r="IMQ67" s="410"/>
      <c r="IMR67" s="410"/>
      <c r="IMS67" s="410"/>
      <c r="IMT67" s="410"/>
      <c r="IMU67" s="410"/>
      <c r="IMV67" s="410"/>
      <c r="IMW67" s="410"/>
      <c r="IMX67" s="410"/>
      <c r="IMY67" s="410"/>
      <c r="IMZ67" s="410"/>
      <c r="INA67" s="410"/>
      <c r="INB67" s="410"/>
      <c r="INC67" s="410"/>
      <c r="IND67" s="410"/>
      <c r="INE67" s="410"/>
      <c r="INF67" s="410"/>
      <c r="ING67" s="410"/>
      <c r="INH67" s="410"/>
      <c r="INI67" s="410"/>
      <c r="INJ67" s="410"/>
      <c r="INK67" s="410"/>
      <c r="INL67" s="410"/>
      <c r="INM67" s="410"/>
      <c r="INN67" s="410"/>
      <c r="INO67" s="410"/>
      <c r="INP67" s="410"/>
      <c r="INQ67" s="410"/>
      <c r="INR67" s="410"/>
      <c r="INS67" s="410"/>
      <c r="INT67" s="410"/>
      <c r="INU67" s="410"/>
      <c r="INV67" s="410"/>
      <c r="INW67" s="410"/>
      <c r="INX67" s="410"/>
      <c r="INY67" s="410"/>
      <c r="INZ67" s="410"/>
      <c r="IOA67" s="410"/>
      <c r="IOB67" s="410"/>
      <c r="IOC67" s="410"/>
      <c r="IOD67" s="410"/>
      <c r="IOE67" s="410"/>
      <c r="IOF67" s="410"/>
      <c r="IOG67" s="410"/>
      <c r="IOH67" s="410"/>
      <c r="IOI67" s="410"/>
      <c r="IOJ67" s="410"/>
      <c r="IOK67" s="410"/>
      <c r="IOL67" s="410"/>
      <c r="IOM67" s="410"/>
      <c r="ION67" s="410"/>
      <c r="IOO67" s="410"/>
      <c r="IOP67" s="410"/>
      <c r="IOQ67" s="410"/>
      <c r="IOR67" s="410"/>
      <c r="IOS67" s="410"/>
      <c r="IOT67" s="410"/>
      <c r="IOU67" s="410"/>
      <c r="IOV67" s="410"/>
      <c r="IOW67" s="410"/>
      <c r="IOX67" s="410"/>
      <c r="IOY67" s="410"/>
      <c r="IOZ67" s="410"/>
      <c r="IPA67" s="410"/>
      <c r="IPB67" s="410"/>
      <c r="IPC67" s="410"/>
      <c r="IPD67" s="410"/>
      <c r="IPE67" s="410"/>
      <c r="IPF67" s="410"/>
      <c r="IPG67" s="410"/>
      <c r="IPH67" s="410"/>
      <c r="IPI67" s="410"/>
      <c r="IPJ67" s="410"/>
      <c r="IPK67" s="410"/>
      <c r="IPL67" s="410"/>
      <c r="IPM67" s="410"/>
      <c r="IPN67" s="410"/>
      <c r="IPO67" s="410"/>
      <c r="IPP67" s="410"/>
      <c r="IPQ67" s="410"/>
      <c r="IPR67" s="410"/>
      <c r="IPS67" s="410"/>
      <c r="IPT67" s="410"/>
      <c r="IPU67" s="410"/>
      <c r="IPV67" s="410"/>
      <c r="IPW67" s="410"/>
      <c r="IPX67" s="410"/>
      <c r="IPY67" s="410"/>
      <c r="IPZ67" s="410"/>
      <c r="IQA67" s="410"/>
      <c r="IQB67" s="410"/>
      <c r="IQC67" s="410"/>
      <c r="IQD67" s="410"/>
      <c r="IQE67" s="410"/>
      <c r="IQF67" s="410"/>
      <c r="IQG67" s="410"/>
      <c r="IQH67" s="410"/>
      <c r="IQI67" s="410"/>
      <c r="IQJ67" s="410"/>
      <c r="IQK67" s="410"/>
      <c r="IQL67" s="410"/>
      <c r="IQM67" s="410"/>
      <c r="IQN67" s="410"/>
      <c r="IQO67" s="410"/>
      <c r="IQP67" s="410"/>
      <c r="IQQ67" s="410"/>
      <c r="IQR67" s="410"/>
      <c r="IQS67" s="410"/>
      <c r="IQT67" s="410"/>
      <c r="IQU67" s="410"/>
      <c r="IQV67" s="410"/>
      <c r="IQW67" s="410"/>
      <c r="IQX67" s="410"/>
      <c r="IQY67" s="410"/>
      <c r="IQZ67" s="410"/>
      <c r="IRA67" s="410"/>
      <c r="IRB67" s="410"/>
      <c r="IRC67" s="410"/>
      <c r="IRD67" s="410"/>
      <c r="IRE67" s="410"/>
      <c r="IRF67" s="410"/>
      <c r="IRG67" s="410"/>
      <c r="IRH67" s="410"/>
      <c r="IRI67" s="410"/>
      <c r="IRJ67" s="410"/>
      <c r="IRK67" s="410"/>
      <c r="IRL67" s="410"/>
      <c r="IRM67" s="410"/>
      <c r="IRN67" s="410"/>
      <c r="IRO67" s="410"/>
      <c r="IRP67" s="410"/>
      <c r="IRQ67" s="410"/>
      <c r="IRR67" s="410"/>
      <c r="IRS67" s="410"/>
      <c r="IRT67" s="410"/>
      <c r="IRU67" s="410"/>
      <c r="IRV67" s="410"/>
      <c r="IRW67" s="410"/>
      <c r="IRX67" s="410"/>
      <c r="IRY67" s="410"/>
      <c r="IRZ67" s="410"/>
      <c r="ISA67" s="410"/>
      <c r="ISB67" s="410"/>
      <c r="ISC67" s="410"/>
      <c r="ISD67" s="410"/>
      <c r="ISE67" s="410"/>
      <c r="ISF67" s="410"/>
      <c r="ISG67" s="410"/>
      <c r="ISH67" s="410"/>
      <c r="ISI67" s="410"/>
      <c r="ISJ67" s="410"/>
      <c r="ISK67" s="410"/>
      <c r="ISL67" s="410"/>
      <c r="ISM67" s="410"/>
      <c r="ISN67" s="410"/>
      <c r="ISO67" s="410"/>
      <c r="ISP67" s="410"/>
      <c r="ISQ67" s="410"/>
      <c r="ISR67" s="410"/>
      <c r="ISS67" s="410"/>
      <c r="IST67" s="410"/>
      <c r="ISU67" s="410"/>
      <c r="ISV67" s="410"/>
      <c r="ISW67" s="410"/>
      <c r="ISX67" s="410"/>
      <c r="ISY67" s="410"/>
      <c r="ISZ67" s="410"/>
      <c r="ITA67" s="410"/>
      <c r="ITB67" s="410"/>
      <c r="ITC67" s="410"/>
      <c r="ITD67" s="410"/>
      <c r="ITE67" s="410"/>
      <c r="ITF67" s="410"/>
      <c r="ITG67" s="410"/>
      <c r="ITH67" s="410"/>
      <c r="ITI67" s="410"/>
      <c r="ITJ67" s="410"/>
      <c r="ITK67" s="410"/>
      <c r="ITL67" s="410"/>
      <c r="ITM67" s="410"/>
      <c r="ITN67" s="410"/>
      <c r="ITO67" s="410"/>
      <c r="ITP67" s="410"/>
      <c r="ITQ67" s="410"/>
      <c r="ITR67" s="410"/>
      <c r="ITS67" s="410"/>
      <c r="ITT67" s="410"/>
      <c r="ITU67" s="410"/>
      <c r="ITV67" s="410"/>
      <c r="ITW67" s="410"/>
      <c r="ITX67" s="410"/>
      <c r="ITY67" s="410"/>
      <c r="ITZ67" s="410"/>
      <c r="IUA67" s="410"/>
      <c r="IUB67" s="410"/>
      <c r="IUC67" s="410"/>
      <c r="IUD67" s="410"/>
      <c r="IUE67" s="410"/>
      <c r="IUF67" s="410"/>
      <c r="IUG67" s="410"/>
      <c r="IUH67" s="410"/>
      <c r="IUI67" s="410"/>
      <c r="IUJ67" s="410"/>
      <c r="IUK67" s="410"/>
      <c r="IUL67" s="410"/>
      <c r="IUM67" s="410"/>
      <c r="IUN67" s="410"/>
      <c r="IUO67" s="410"/>
      <c r="IUP67" s="410"/>
      <c r="IUQ67" s="410"/>
      <c r="IUR67" s="410"/>
      <c r="IUS67" s="410"/>
      <c r="IUT67" s="410"/>
      <c r="IUU67" s="410"/>
      <c r="IUV67" s="410"/>
      <c r="IUW67" s="410"/>
      <c r="IUX67" s="410"/>
      <c r="IUY67" s="410"/>
      <c r="IUZ67" s="410"/>
      <c r="IVA67" s="410"/>
      <c r="IVB67" s="410"/>
      <c r="IVC67" s="410"/>
      <c r="IVD67" s="410"/>
      <c r="IVE67" s="410"/>
      <c r="IVF67" s="410"/>
      <c r="IVG67" s="410"/>
      <c r="IVH67" s="410"/>
      <c r="IVI67" s="410"/>
      <c r="IVJ67" s="410"/>
      <c r="IVK67" s="410"/>
      <c r="IVL67" s="410"/>
      <c r="IVM67" s="410"/>
      <c r="IVN67" s="410"/>
      <c r="IVO67" s="410"/>
      <c r="IVP67" s="410"/>
      <c r="IVQ67" s="410"/>
      <c r="IVR67" s="410"/>
      <c r="IVS67" s="410"/>
      <c r="IVT67" s="410"/>
      <c r="IVU67" s="410"/>
      <c r="IVV67" s="410"/>
      <c r="IVW67" s="410"/>
      <c r="IVX67" s="410"/>
      <c r="IVY67" s="410"/>
      <c r="IVZ67" s="410"/>
      <c r="IWA67" s="410"/>
      <c r="IWB67" s="410"/>
      <c r="IWC67" s="410"/>
      <c r="IWD67" s="410"/>
      <c r="IWE67" s="410"/>
      <c r="IWF67" s="410"/>
      <c r="IWG67" s="410"/>
      <c r="IWH67" s="410"/>
      <c r="IWI67" s="410"/>
      <c r="IWJ67" s="410"/>
      <c r="IWK67" s="410"/>
      <c r="IWL67" s="410"/>
      <c r="IWM67" s="410"/>
      <c r="IWN67" s="410"/>
      <c r="IWO67" s="410"/>
      <c r="IWP67" s="410"/>
      <c r="IWQ67" s="410"/>
      <c r="IWR67" s="410"/>
      <c r="IWS67" s="410"/>
      <c r="IWT67" s="410"/>
      <c r="IWU67" s="410"/>
      <c r="IWV67" s="410"/>
      <c r="IWW67" s="410"/>
      <c r="IWX67" s="410"/>
      <c r="IWY67" s="410"/>
      <c r="IWZ67" s="410"/>
      <c r="IXA67" s="410"/>
      <c r="IXB67" s="410"/>
      <c r="IXC67" s="410"/>
      <c r="IXD67" s="410"/>
      <c r="IXE67" s="410"/>
      <c r="IXF67" s="410"/>
      <c r="IXG67" s="410"/>
      <c r="IXH67" s="410"/>
      <c r="IXI67" s="410"/>
      <c r="IXJ67" s="410"/>
      <c r="IXK67" s="410"/>
      <c r="IXL67" s="410"/>
      <c r="IXM67" s="410"/>
      <c r="IXN67" s="410"/>
      <c r="IXO67" s="410"/>
      <c r="IXP67" s="410"/>
      <c r="IXQ67" s="410"/>
      <c r="IXR67" s="410"/>
      <c r="IXS67" s="410"/>
      <c r="IXT67" s="410"/>
      <c r="IXU67" s="410"/>
      <c r="IXV67" s="410"/>
      <c r="IXW67" s="410"/>
      <c r="IXX67" s="410"/>
      <c r="IXY67" s="410"/>
      <c r="IXZ67" s="410"/>
      <c r="IYA67" s="410"/>
      <c r="IYB67" s="410"/>
      <c r="IYC67" s="410"/>
      <c r="IYD67" s="410"/>
      <c r="IYE67" s="410"/>
      <c r="IYF67" s="410"/>
      <c r="IYG67" s="410"/>
      <c r="IYH67" s="410"/>
      <c r="IYI67" s="410"/>
      <c r="IYJ67" s="410"/>
      <c r="IYK67" s="410"/>
      <c r="IYL67" s="410"/>
      <c r="IYM67" s="410"/>
      <c r="IYN67" s="410"/>
      <c r="IYO67" s="410"/>
      <c r="IYP67" s="410"/>
      <c r="IYQ67" s="410"/>
      <c r="IYR67" s="410"/>
      <c r="IYS67" s="410"/>
      <c r="IYT67" s="410"/>
      <c r="IYU67" s="410"/>
      <c r="IYV67" s="410"/>
      <c r="IYW67" s="410"/>
      <c r="IYX67" s="410"/>
      <c r="IYY67" s="410"/>
      <c r="IYZ67" s="410"/>
      <c r="IZA67" s="410"/>
      <c r="IZB67" s="410"/>
      <c r="IZC67" s="410"/>
      <c r="IZD67" s="410"/>
      <c r="IZE67" s="410"/>
      <c r="IZF67" s="410"/>
      <c r="IZG67" s="410"/>
      <c r="IZH67" s="410"/>
      <c r="IZI67" s="410"/>
      <c r="IZJ67" s="410"/>
      <c r="IZK67" s="410"/>
      <c r="IZL67" s="410"/>
      <c r="IZM67" s="410"/>
      <c r="IZN67" s="410"/>
      <c r="IZO67" s="410"/>
      <c r="IZP67" s="410"/>
      <c r="IZQ67" s="410"/>
      <c r="IZR67" s="410"/>
      <c r="IZS67" s="410"/>
      <c r="IZT67" s="410"/>
      <c r="IZU67" s="410"/>
      <c r="IZV67" s="410"/>
      <c r="IZW67" s="410"/>
      <c r="IZX67" s="410"/>
      <c r="IZY67" s="410"/>
      <c r="IZZ67" s="410"/>
      <c r="JAA67" s="410"/>
      <c r="JAB67" s="410"/>
      <c r="JAC67" s="410"/>
      <c r="JAD67" s="410"/>
      <c r="JAE67" s="410"/>
      <c r="JAF67" s="410"/>
      <c r="JAG67" s="410"/>
      <c r="JAH67" s="410"/>
      <c r="JAI67" s="410"/>
      <c r="JAJ67" s="410"/>
      <c r="JAK67" s="410"/>
      <c r="JAL67" s="410"/>
      <c r="JAM67" s="410"/>
      <c r="JAN67" s="410"/>
      <c r="JAO67" s="410"/>
      <c r="JAP67" s="410"/>
      <c r="JAQ67" s="410"/>
      <c r="JAR67" s="410"/>
      <c r="JAS67" s="410"/>
      <c r="JAT67" s="410"/>
      <c r="JAU67" s="410"/>
      <c r="JAV67" s="410"/>
      <c r="JAW67" s="410"/>
      <c r="JAX67" s="410"/>
      <c r="JAY67" s="410"/>
      <c r="JAZ67" s="410"/>
      <c r="JBA67" s="410"/>
      <c r="JBB67" s="410"/>
      <c r="JBC67" s="410"/>
      <c r="JBD67" s="410"/>
      <c r="JBE67" s="410"/>
      <c r="JBF67" s="410"/>
      <c r="JBG67" s="410"/>
      <c r="JBH67" s="410"/>
      <c r="JBI67" s="410"/>
      <c r="JBJ67" s="410"/>
      <c r="JBK67" s="410"/>
      <c r="JBL67" s="410"/>
      <c r="JBM67" s="410"/>
      <c r="JBN67" s="410"/>
      <c r="JBO67" s="410"/>
      <c r="JBP67" s="410"/>
      <c r="JBQ67" s="410"/>
      <c r="JBR67" s="410"/>
      <c r="JBS67" s="410"/>
      <c r="JBT67" s="410"/>
      <c r="JBU67" s="410"/>
      <c r="JBV67" s="410"/>
      <c r="JBW67" s="410"/>
      <c r="JBX67" s="410"/>
      <c r="JBY67" s="410"/>
      <c r="JBZ67" s="410"/>
      <c r="JCA67" s="410"/>
      <c r="JCB67" s="410"/>
      <c r="JCC67" s="410"/>
      <c r="JCD67" s="410"/>
      <c r="JCE67" s="410"/>
      <c r="JCF67" s="410"/>
      <c r="JCG67" s="410"/>
      <c r="JCH67" s="410"/>
      <c r="JCI67" s="410"/>
      <c r="JCJ67" s="410"/>
      <c r="JCK67" s="410"/>
      <c r="JCL67" s="410"/>
      <c r="JCM67" s="410"/>
      <c r="JCN67" s="410"/>
      <c r="JCO67" s="410"/>
      <c r="JCP67" s="410"/>
      <c r="JCQ67" s="410"/>
      <c r="JCR67" s="410"/>
      <c r="JCS67" s="410"/>
      <c r="JCT67" s="410"/>
      <c r="JCU67" s="410"/>
      <c r="JCV67" s="410"/>
      <c r="JCW67" s="410"/>
      <c r="JCX67" s="410"/>
      <c r="JCY67" s="410"/>
      <c r="JCZ67" s="410"/>
      <c r="JDA67" s="410"/>
      <c r="JDB67" s="410"/>
      <c r="JDC67" s="410"/>
      <c r="JDD67" s="410"/>
      <c r="JDE67" s="410"/>
      <c r="JDF67" s="410"/>
      <c r="JDG67" s="410"/>
      <c r="JDH67" s="410"/>
      <c r="JDI67" s="410"/>
      <c r="JDJ67" s="410"/>
      <c r="JDK67" s="410"/>
      <c r="JDL67" s="410"/>
      <c r="JDM67" s="410"/>
      <c r="JDN67" s="410"/>
      <c r="JDO67" s="410"/>
      <c r="JDP67" s="410"/>
      <c r="JDQ67" s="410"/>
      <c r="JDR67" s="410"/>
      <c r="JDS67" s="410"/>
      <c r="JDT67" s="410"/>
      <c r="JDU67" s="410"/>
      <c r="JDV67" s="410"/>
      <c r="JDW67" s="410"/>
      <c r="JDX67" s="410"/>
      <c r="JDY67" s="410"/>
      <c r="JDZ67" s="410"/>
      <c r="JEA67" s="410"/>
      <c r="JEB67" s="410"/>
      <c r="JEC67" s="410"/>
      <c r="JED67" s="410"/>
      <c r="JEE67" s="410"/>
      <c r="JEF67" s="410"/>
      <c r="JEG67" s="410"/>
      <c r="JEH67" s="410"/>
      <c r="JEI67" s="410"/>
      <c r="JEJ67" s="410"/>
      <c r="JEK67" s="410"/>
      <c r="JEL67" s="410"/>
      <c r="JEM67" s="410"/>
      <c r="JEN67" s="410"/>
      <c r="JEO67" s="410"/>
      <c r="JEP67" s="410"/>
      <c r="JEQ67" s="410"/>
      <c r="JER67" s="410"/>
      <c r="JES67" s="410"/>
      <c r="JET67" s="410"/>
      <c r="JEU67" s="410"/>
      <c r="JEV67" s="410"/>
      <c r="JEW67" s="410"/>
      <c r="JEX67" s="410"/>
      <c r="JEY67" s="410"/>
      <c r="JEZ67" s="410"/>
      <c r="JFA67" s="410"/>
      <c r="JFB67" s="410"/>
      <c r="JFC67" s="410"/>
      <c r="JFD67" s="410"/>
      <c r="JFE67" s="410"/>
      <c r="JFF67" s="410"/>
      <c r="JFG67" s="410"/>
      <c r="JFH67" s="410"/>
      <c r="JFI67" s="410"/>
      <c r="JFJ67" s="410"/>
      <c r="JFK67" s="410"/>
      <c r="JFL67" s="410"/>
      <c r="JFM67" s="410"/>
      <c r="JFN67" s="410"/>
      <c r="JFO67" s="410"/>
      <c r="JFP67" s="410"/>
      <c r="JFQ67" s="410"/>
      <c r="JFR67" s="410"/>
      <c r="JFS67" s="410"/>
      <c r="JFT67" s="410"/>
      <c r="JFU67" s="410"/>
      <c r="JFV67" s="410"/>
      <c r="JFW67" s="410"/>
      <c r="JFX67" s="410"/>
      <c r="JFY67" s="410"/>
      <c r="JFZ67" s="410"/>
      <c r="JGA67" s="410"/>
      <c r="JGB67" s="410"/>
      <c r="JGC67" s="410"/>
      <c r="JGD67" s="410"/>
      <c r="JGE67" s="410"/>
      <c r="JGF67" s="410"/>
      <c r="JGG67" s="410"/>
      <c r="JGH67" s="410"/>
      <c r="JGI67" s="410"/>
      <c r="JGJ67" s="410"/>
      <c r="JGK67" s="410"/>
      <c r="JGL67" s="410"/>
      <c r="JGM67" s="410"/>
      <c r="JGN67" s="410"/>
      <c r="JGO67" s="410"/>
      <c r="JGP67" s="410"/>
      <c r="JGQ67" s="410"/>
      <c r="JGR67" s="410"/>
      <c r="JGS67" s="410"/>
      <c r="JGT67" s="410"/>
      <c r="JGU67" s="410"/>
      <c r="JGV67" s="410"/>
      <c r="JGW67" s="410"/>
      <c r="JGX67" s="410"/>
      <c r="JGY67" s="410"/>
      <c r="JGZ67" s="410"/>
      <c r="JHA67" s="410"/>
      <c r="JHB67" s="410"/>
      <c r="JHC67" s="410"/>
      <c r="JHD67" s="410"/>
      <c r="JHE67" s="410"/>
      <c r="JHF67" s="410"/>
      <c r="JHG67" s="410"/>
      <c r="JHH67" s="410"/>
      <c r="JHI67" s="410"/>
      <c r="JHJ67" s="410"/>
      <c r="JHK67" s="410"/>
      <c r="JHL67" s="410"/>
      <c r="JHM67" s="410"/>
      <c r="JHN67" s="410"/>
      <c r="JHO67" s="410"/>
      <c r="JHP67" s="410"/>
      <c r="JHQ67" s="410"/>
      <c r="JHR67" s="410"/>
      <c r="JHS67" s="410"/>
      <c r="JHT67" s="410"/>
      <c r="JHU67" s="410"/>
      <c r="JHV67" s="410"/>
      <c r="JHW67" s="410"/>
      <c r="JHX67" s="410"/>
      <c r="JHY67" s="410"/>
      <c r="JHZ67" s="410"/>
      <c r="JIA67" s="410"/>
      <c r="JIB67" s="410"/>
      <c r="JIC67" s="410"/>
      <c r="JID67" s="410"/>
      <c r="JIE67" s="410"/>
      <c r="JIF67" s="410"/>
      <c r="JIG67" s="410"/>
      <c r="JIH67" s="410"/>
      <c r="JII67" s="410"/>
      <c r="JIJ67" s="410"/>
      <c r="JIK67" s="410"/>
      <c r="JIL67" s="410"/>
      <c r="JIM67" s="410"/>
      <c r="JIN67" s="410"/>
      <c r="JIO67" s="410"/>
      <c r="JIP67" s="410"/>
      <c r="JIQ67" s="410"/>
      <c r="JIR67" s="410"/>
      <c r="JIS67" s="410"/>
      <c r="JIT67" s="410"/>
      <c r="JIU67" s="410"/>
      <c r="JIV67" s="410"/>
      <c r="JIW67" s="410"/>
      <c r="JIX67" s="410"/>
      <c r="JIY67" s="410"/>
      <c r="JIZ67" s="410"/>
      <c r="JJA67" s="410"/>
      <c r="JJB67" s="410"/>
      <c r="JJC67" s="410"/>
      <c r="JJD67" s="410"/>
      <c r="JJE67" s="410"/>
      <c r="JJF67" s="410"/>
      <c r="JJG67" s="410"/>
      <c r="JJH67" s="410"/>
      <c r="JJI67" s="410"/>
      <c r="JJJ67" s="410"/>
      <c r="JJK67" s="410"/>
      <c r="JJL67" s="410"/>
      <c r="JJM67" s="410"/>
      <c r="JJN67" s="410"/>
      <c r="JJO67" s="410"/>
      <c r="JJP67" s="410"/>
      <c r="JJQ67" s="410"/>
      <c r="JJR67" s="410"/>
      <c r="JJS67" s="410"/>
      <c r="JJT67" s="410"/>
      <c r="JJU67" s="410"/>
      <c r="JJV67" s="410"/>
      <c r="JJW67" s="410"/>
      <c r="JJX67" s="410"/>
      <c r="JJY67" s="410"/>
      <c r="JJZ67" s="410"/>
      <c r="JKA67" s="410"/>
      <c r="JKB67" s="410"/>
      <c r="JKC67" s="410"/>
      <c r="JKD67" s="410"/>
      <c r="JKE67" s="410"/>
      <c r="JKF67" s="410"/>
      <c r="JKG67" s="410"/>
      <c r="JKH67" s="410"/>
      <c r="JKI67" s="410"/>
      <c r="JKJ67" s="410"/>
      <c r="JKK67" s="410"/>
      <c r="JKL67" s="410"/>
      <c r="JKM67" s="410"/>
      <c r="JKN67" s="410"/>
      <c r="JKO67" s="410"/>
      <c r="JKP67" s="410"/>
      <c r="JKQ67" s="410"/>
      <c r="JKR67" s="410"/>
      <c r="JKS67" s="410"/>
      <c r="JKT67" s="410"/>
      <c r="JKU67" s="410"/>
      <c r="JKV67" s="410"/>
      <c r="JKW67" s="410"/>
      <c r="JKX67" s="410"/>
      <c r="JKY67" s="410"/>
      <c r="JKZ67" s="410"/>
      <c r="JLA67" s="410"/>
      <c r="JLB67" s="410"/>
      <c r="JLC67" s="410"/>
      <c r="JLD67" s="410"/>
      <c r="JLE67" s="410"/>
      <c r="JLF67" s="410"/>
      <c r="JLG67" s="410"/>
      <c r="JLH67" s="410"/>
      <c r="JLI67" s="410"/>
      <c r="JLJ67" s="410"/>
      <c r="JLK67" s="410"/>
      <c r="JLL67" s="410"/>
      <c r="JLM67" s="410"/>
      <c r="JLN67" s="410"/>
      <c r="JLO67" s="410"/>
      <c r="JLP67" s="410"/>
      <c r="JLQ67" s="410"/>
      <c r="JLR67" s="410"/>
      <c r="JLS67" s="410"/>
      <c r="JLT67" s="410"/>
      <c r="JLU67" s="410"/>
      <c r="JLV67" s="410"/>
      <c r="JLW67" s="410"/>
      <c r="JLX67" s="410"/>
      <c r="JLY67" s="410"/>
      <c r="JLZ67" s="410"/>
      <c r="JMA67" s="410"/>
      <c r="JMB67" s="410"/>
      <c r="JMC67" s="410"/>
      <c r="JMD67" s="410"/>
      <c r="JME67" s="410"/>
      <c r="JMF67" s="410"/>
      <c r="JMG67" s="410"/>
      <c r="JMH67" s="410"/>
      <c r="JMI67" s="410"/>
      <c r="JMJ67" s="410"/>
      <c r="JMK67" s="410"/>
      <c r="JML67" s="410"/>
      <c r="JMM67" s="410"/>
      <c r="JMN67" s="410"/>
      <c r="JMO67" s="410"/>
      <c r="JMP67" s="410"/>
      <c r="JMQ67" s="410"/>
      <c r="JMR67" s="410"/>
      <c r="JMS67" s="410"/>
      <c r="JMT67" s="410"/>
      <c r="JMU67" s="410"/>
      <c r="JMV67" s="410"/>
      <c r="JMW67" s="410"/>
      <c r="JMX67" s="410"/>
      <c r="JMY67" s="410"/>
      <c r="JMZ67" s="410"/>
      <c r="JNA67" s="410"/>
      <c r="JNB67" s="410"/>
      <c r="JNC67" s="410"/>
      <c r="JND67" s="410"/>
      <c r="JNE67" s="410"/>
      <c r="JNF67" s="410"/>
      <c r="JNG67" s="410"/>
      <c r="JNH67" s="410"/>
      <c r="JNI67" s="410"/>
      <c r="JNJ67" s="410"/>
      <c r="JNK67" s="410"/>
      <c r="JNL67" s="410"/>
      <c r="JNM67" s="410"/>
      <c r="JNN67" s="410"/>
      <c r="JNO67" s="410"/>
      <c r="JNP67" s="410"/>
      <c r="JNQ67" s="410"/>
      <c r="JNR67" s="410"/>
      <c r="JNS67" s="410"/>
      <c r="JNT67" s="410"/>
      <c r="JNU67" s="410"/>
      <c r="JNV67" s="410"/>
      <c r="JNW67" s="410"/>
      <c r="JNX67" s="410"/>
      <c r="JNY67" s="410"/>
      <c r="JNZ67" s="410"/>
      <c r="JOA67" s="410"/>
      <c r="JOB67" s="410"/>
      <c r="JOC67" s="410"/>
      <c r="JOD67" s="410"/>
      <c r="JOE67" s="410"/>
      <c r="JOF67" s="410"/>
      <c r="JOG67" s="410"/>
      <c r="JOH67" s="410"/>
      <c r="JOI67" s="410"/>
      <c r="JOJ67" s="410"/>
      <c r="JOK67" s="410"/>
      <c r="JOL67" s="410"/>
      <c r="JOM67" s="410"/>
      <c r="JON67" s="410"/>
      <c r="JOO67" s="410"/>
      <c r="JOP67" s="410"/>
      <c r="JOQ67" s="410"/>
      <c r="JOR67" s="410"/>
      <c r="JOS67" s="410"/>
      <c r="JOT67" s="410"/>
      <c r="JOU67" s="410"/>
      <c r="JOV67" s="410"/>
      <c r="JOW67" s="410"/>
      <c r="JOX67" s="410"/>
      <c r="JOY67" s="410"/>
      <c r="JOZ67" s="410"/>
      <c r="JPA67" s="410"/>
      <c r="JPB67" s="410"/>
      <c r="JPC67" s="410"/>
      <c r="JPD67" s="410"/>
      <c r="JPE67" s="410"/>
      <c r="JPF67" s="410"/>
      <c r="JPG67" s="410"/>
      <c r="JPH67" s="410"/>
      <c r="JPI67" s="410"/>
      <c r="JPJ67" s="410"/>
      <c r="JPK67" s="410"/>
      <c r="JPL67" s="410"/>
      <c r="JPM67" s="410"/>
      <c r="JPN67" s="410"/>
      <c r="JPO67" s="410"/>
      <c r="JPP67" s="410"/>
      <c r="JPQ67" s="410"/>
      <c r="JPR67" s="410"/>
      <c r="JPS67" s="410"/>
      <c r="JPT67" s="410"/>
      <c r="JPU67" s="410"/>
      <c r="JPV67" s="410"/>
      <c r="JPW67" s="410"/>
      <c r="JPX67" s="410"/>
      <c r="JPY67" s="410"/>
      <c r="JPZ67" s="410"/>
      <c r="JQA67" s="410"/>
      <c r="JQB67" s="410"/>
      <c r="JQC67" s="410"/>
      <c r="JQD67" s="410"/>
      <c r="JQE67" s="410"/>
      <c r="JQF67" s="410"/>
      <c r="JQG67" s="410"/>
      <c r="JQH67" s="410"/>
      <c r="JQI67" s="410"/>
      <c r="JQJ67" s="410"/>
      <c r="JQK67" s="410"/>
      <c r="JQL67" s="410"/>
      <c r="JQM67" s="410"/>
      <c r="JQN67" s="410"/>
      <c r="JQO67" s="410"/>
      <c r="JQP67" s="410"/>
      <c r="JQQ67" s="410"/>
      <c r="JQR67" s="410"/>
      <c r="JQS67" s="410"/>
      <c r="JQT67" s="410"/>
      <c r="JQU67" s="410"/>
      <c r="JQV67" s="410"/>
      <c r="JQW67" s="410"/>
      <c r="JQX67" s="410"/>
      <c r="JQY67" s="410"/>
      <c r="JQZ67" s="410"/>
      <c r="JRA67" s="410"/>
      <c r="JRB67" s="410"/>
      <c r="JRC67" s="410"/>
      <c r="JRD67" s="410"/>
      <c r="JRE67" s="410"/>
      <c r="JRF67" s="410"/>
      <c r="JRG67" s="410"/>
      <c r="JRH67" s="410"/>
      <c r="JRI67" s="410"/>
      <c r="JRJ67" s="410"/>
      <c r="JRK67" s="410"/>
      <c r="JRL67" s="410"/>
      <c r="JRM67" s="410"/>
      <c r="JRN67" s="410"/>
      <c r="JRO67" s="410"/>
      <c r="JRP67" s="410"/>
      <c r="JRQ67" s="410"/>
      <c r="JRR67" s="410"/>
      <c r="JRS67" s="410"/>
      <c r="JRT67" s="410"/>
      <c r="JRU67" s="410"/>
      <c r="JRV67" s="410"/>
      <c r="JRW67" s="410"/>
      <c r="JRX67" s="410"/>
      <c r="JRY67" s="410"/>
      <c r="JRZ67" s="410"/>
      <c r="JSA67" s="410"/>
      <c r="JSB67" s="410"/>
      <c r="JSC67" s="410"/>
      <c r="JSD67" s="410"/>
      <c r="JSE67" s="410"/>
      <c r="JSF67" s="410"/>
      <c r="JSG67" s="410"/>
      <c r="JSH67" s="410"/>
      <c r="JSI67" s="410"/>
      <c r="JSJ67" s="410"/>
      <c r="JSK67" s="410"/>
      <c r="JSL67" s="410"/>
      <c r="JSM67" s="410"/>
      <c r="JSN67" s="410"/>
      <c r="JSO67" s="410"/>
      <c r="JSP67" s="410"/>
      <c r="JSQ67" s="410"/>
      <c r="JSR67" s="410"/>
      <c r="JSS67" s="410"/>
      <c r="JST67" s="410"/>
      <c r="JSU67" s="410"/>
      <c r="JSV67" s="410"/>
      <c r="JSW67" s="410"/>
      <c r="JSX67" s="410"/>
      <c r="JSY67" s="410"/>
      <c r="JSZ67" s="410"/>
      <c r="JTA67" s="410"/>
      <c r="JTB67" s="410"/>
      <c r="JTC67" s="410"/>
      <c r="JTD67" s="410"/>
      <c r="JTE67" s="410"/>
      <c r="JTF67" s="410"/>
      <c r="JTG67" s="410"/>
      <c r="JTH67" s="410"/>
      <c r="JTI67" s="410"/>
      <c r="JTJ67" s="410"/>
      <c r="JTK67" s="410"/>
      <c r="JTL67" s="410"/>
      <c r="JTM67" s="410"/>
      <c r="JTN67" s="410"/>
      <c r="JTO67" s="410"/>
      <c r="JTP67" s="410"/>
      <c r="JTQ67" s="410"/>
      <c r="JTR67" s="410"/>
      <c r="JTS67" s="410"/>
      <c r="JTT67" s="410"/>
      <c r="JTU67" s="410"/>
      <c r="JTV67" s="410"/>
      <c r="JTW67" s="410"/>
      <c r="JTX67" s="410"/>
      <c r="JTY67" s="410"/>
      <c r="JTZ67" s="410"/>
      <c r="JUA67" s="410"/>
      <c r="JUB67" s="410"/>
      <c r="JUC67" s="410"/>
      <c r="JUD67" s="410"/>
      <c r="JUE67" s="410"/>
      <c r="JUF67" s="410"/>
      <c r="JUG67" s="410"/>
      <c r="JUH67" s="410"/>
      <c r="JUI67" s="410"/>
      <c r="JUJ67" s="410"/>
      <c r="JUK67" s="410"/>
      <c r="JUL67" s="410"/>
      <c r="JUM67" s="410"/>
      <c r="JUN67" s="410"/>
      <c r="JUO67" s="410"/>
      <c r="JUP67" s="410"/>
      <c r="JUQ67" s="410"/>
      <c r="JUR67" s="410"/>
      <c r="JUS67" s="410"/>
      <c r="JUT67" s="410"/>
      <c r="JUU67" s="410"/>
      <c r="JUV67" s="410"/>
      <c r="JUW67" s="410"/>
      <c r="JUX67" s="410"/>
      <c r="JUY67" s="410"/>
      <c r="JUZ67" s="410"/>
      <c r="JVA67" s="410"/>
      <c r="JVB67" s="410"/>
      <c r="JVC67" s="410"/>
      <c r="JVD67" s="410"/>
      <c r="JVE67" s="410"/>
      <c r="JVF67" s="410"/>
      <c r="JVG67" s="410"/>
      <c r="JVH67" s="410"/>
      <c r="JVI67" s="410"/>
      <c r="JVJ67" s="410"/>
      <c r="JVK67" s="410"/>
      <c r="JVL67" s="410"/>
      <c r="JVM67" s="410"/>
      <c r="JVN67" s="410"/>
      <c r="JVO67" s="410"/>
      <c r="JVP67" s="410"/>
      <c r="JVQ67" s="410"/>
      <c r="JVR67" s="410"/>
      <c r="JVS67" s="410"/>
      <c r="JVT67" s="410"/>
      <c r="JVU67" s="410"/>
      <c r="JVV67" s="410"/>
      <c r="JVW67" s="410"/>
      <c r="JVX67" s="410"/>
      <c r="JVY67" s="410"/>
      <c r="JVZ67" s="410"/>
      <c r="JWA67" s="410"/>
      <c r="JWB67" s="410"/>
      <c r="JWC67" s="410"/>
      <c r="JWD67" s="410"/>
      <c r="JWE67" s="410"/>
      <c r="JWF67" s="410"/>
      <c r="JWG67" s="410"/>
      <c r="JWH67" s="410"/>
      <c r="JWI67" s="410"/>
      <c r="JWJ67" s="410"/>
      <c r="JWK67" s="410"/>
      <c r="JWL67" s="410"/>
      <c r="JWM67" s="410"/>
      <c r="JWN67" s="410"/>
      <c r="JWO67" s="410"/>
      <c r="JWP67" s="410"/>
      <c r="JWQ67" s="410"/>
      <c r="JWR67" s="410"/>
      <c r="JWS67" s="410"/>
      <c r="JWT67" s="410"/>
      <c r="JWU67" s="410"/>
      <c r="JWV67" s="410"/>
      <c r="JWW67" s="410"/>
      <c r="JWX67" s="410"/>
      <c r="JWY67" s="410"/>
      <c r="JWZ67" s="410"/>
      <c r="JXA67" s="410"/>
      <c r="JXB67" s="410"/>
      <c r="JXC67" s="410"/>
      <c r="JXD67" s="410"/>
      <c r="JXE67" s="410"/>
      <c r="JXF67" s="410"/>
      <c r="JXG67" s="410"/>
      <c r="JXH67" s="410"/>
      <c r="JXI67" s="410"/>
      <c r="JXJ67" s="410"/>
      <c r="JXK67" s="410"/>
      <c r="JXL67" s="410"/>
      <c r="JXM67" s="410"/>
      <c r="JXN67" s="410"/>
      <c r="JXO67" s="410"/>
      <c r="JXP67" s="410"/>
      <c r="JXQ67" s="410"/>
      <c r="JXR67" s="410"/>
      <c r="JXS67" s="410"/>
      <c r="JXT67" s="410"/>
      <c r="JXU67" s="410"/>
      <c r="JXV67" s="410"/>
      <c r="JXW67" s="410"/>
      <c r="JXX67" s="410"/>
      <c r="JXY67" s="410"/>
      <c r="JXZ67" s="410"/>
      <c r="JYA67" s="410"/>
      <c r="JYB67" s="410"/>
      <c r="JYC67" s="410"/>
      <c r="JYD67" s="410"/>
      <c r="JYE67" s="410"/>
      <c r="JYF67" s="410"/>
      <c r="JYG67" s="410"/>
      <c r="JYH67" s="410"/>
      <c r="JYI67" s="410"/>
      <c r="JYJ67" s="410"/>
      <c r="JYK67" s="410"/>
      <c r="JYL67" s="410"/>
      <c r="JYM67" s="410"/>
      <c r="JYN67" s="410"/>
      <c r="JYO67" s="410"/>
      <c r="JYP67" s="410"/>
      <c r="JYQ67" s="410"/>
      <c r="JYR67" s="410"/>
      <c r="JYS67" s="410"/>
      <c r="JYT67" s="410"/>
      <c r="JYU67" s="410"/>
      <c r="JYV67" s="410"/>
      <c r="JYW67" s="410"/>
      <c r="JYX67" s="410"/>
      <c r="JYY67" s="410"/>
      <c r="JYZ67" s="410"/>
      <c r="JZA67" s="410"/>
      <c r="JZB67" s="410"/>
      <c r="JZC67" s="410"/>
      <c r="JZD67" s="410"/>
      <c r="JZE67" s="410"/>
      <c r="JZF67" s="410"/>
      <c r="JZG67" s="410"/>
      <c r="JZH67" s="410"/>
      <c r="JZI67" s="410"/>
      <c r="JZJ67" s="410"/>
      <c r="JZK67" s="410"/>
      <c r="JZL67" s="410"/>
      <c r="JZM67" s="410"/>
      <c r="JZN67" s="410"/>
      <c r="JZO67" s="410"/>
      <c r="JZP67" s="410"/>
      <c r="JZQ67" s="410"/>
      <c r="JZR67" s="410"/>
      <c r="JZS67" s="410"/>
      <c r="JZT67" s="410"/>
      <c r="JZU67" s="410"/>
      <c r="JZV67" s="410"/>
      <c r="JZW67" s="410"/>
      <c r="JZX67" s="410"/>
      <c r="JZY67" s="410"/>
      <c r="JZZ67" s="410"/>
      <c r="KAA67" s="410"/>
      <c r="KAB67" s="410"/>
      <c r="KAC67" s="410"/>
      <c r="KAD67" s="410"/>
      <c r="KAE67" s="410"/>
      <c r="KAF67" s="410"/>
      <c r="KAG67" s="410"/>
      <c r="KAH67" s="410"/>
      <c r="KAI67" s="410"/>
      <c r="KAJ67" s="410"/>
      <c r="KAK67" s="410"/>
      <c r="KAL67" s="410"/>
      <c r="KAM67" s="410"/>
      <c r="KAN67" s="410"/>
      <c r="KAO67" s="410"/>
      <c r="KAP67" s="410"/>
      <c r="KAQ67" s="410"/>
      <c r="KAR67" s="410"/>
      <c r="KAS67" s="410"/>
      <c r="KAT67" s="410"/>
      <c r="KAU67" s="410"/>
      <c r="KAV67" s="410"/>
      <c r="KAW67" s="410"/>
      <c r="KAX67" s="410"/>
      <c r="KAY67" s="410"/>
      <c r="KAZ67" s="410"/>
      <c r="KBA67" s="410"/>
      <c r="KBB67" s="410"/>
      <c r="KBC67" s="410"/>
      <c r="KBD67" s="410"/>
      <c r="KBE67" s="410"/>
      <c r="KBF67" s="410"/>
      <c r="KBG67" s="410"/>
      <c r="KBH67" s="410"/>
      <c r="KBI67" s="410"/>
      <c r="KBJ67" s="410"/>
      <c r="KBK67" s="410"/>
      <c r="KBL67" s="410"/>
      <c r="KBM67" s="410"/>
      <c r="KBN67" s="410"/>
      <c r="KBO67" s="410"/>
      <c r="KBP67" s="410"/>
      <c r="KBQ67" s="410"/>
      <c r="KBR67" s="410"/>
      <c r="KBS67" s="410"/>
      <c r="KBT67" s="410"/>
      <c r="KBU67" s="410"/>
      <c r="KBV67" s="410"/>
      <c r="KBW67" s="410"/>
      <c r="KBX67" s="410"/>
      <c r="KBY67" s="410"/>
      <c r="KBZ67" s="410"/>
      <c r="KCA67" s="410"/>
      <c r="KCB67" s="410"/>
      <c r="KCC67" s="410"/>
      <c r="KCD67" s="410"/>
      <c r="KCE67" s="410"/>
      <c r="KCF67" s="410"/>
      <c r="KCG67" s="410"/>
      <c r="KCH67" s="410"/>
      <c r="KCI67" s="410"/>
      <c r="KCJ67" s="410"/>
      <c r="KCK67" s="410"/>
      <c r="KCL67" s="410"/>
      <c r="KCM67" s="410"/>
      <c r="KCN67" s="410"/>
      <c r="KCO67" s="410"/>
      <c r="KCP67" s="410"/>
      <c r="KCQ67" s="410"/>
      <c r="KCR67" s="410"/>
      <c r="KCS67" s="410"/>
      <c r="KCT67" s="410"/>
      <c r="KCU67" s="410"/>
      <c r="KCV67" s="410"/>
      <c r="KCW67" s="410"/>
      <c r="KCX67" s="410"/>
      <c r="KCY67" s="410"/>
      <c r="KCZ67" s="410"/>
      <c r="KDA67" s="410"/>
      <c r="KDB67" s="410"/>
      <c r="KDC67" s="410"/>
      <c r="KDD67" s="410"/>
      <c r="KDE67" s="410"/>
      <c r="KDF67" s="410"/>
      <c r="KDG67" s="410"/>
      <c r="KDH67" s="410"/>
      <c r="KDI67" s="410"/>
      <c r="KDJ67" s="410"/>
      <c r="KDK67" s="410"/>
      <c r="KDL67" s="410"/>
      <c r="KDM67" s="410"/>
      <c r="KDN67" s="410"/>
      <c r="KDO67" s="410"/>
      <c r="KDP67" s="410"/>
      <c r="KDQ67" s="410"/>
      <c r="KDR67" s="410"/>
      <c r="KDS67" s="410"/>
      <c r="KDT67" s="410"/>
      <c r="KDU67" s="410"/>
      <c r="KDV67" s="410"/>
      <c r="KDW67" s="410"/>
      <c r="KDX67" s="410"/>
      <c r="KDY67" s="410"/>
      <c r="KDZ67" s="410"/>
      <c r="KEA67" s="410"/>
      <c r="KEB67" s="410"/>
      <c r="KEC67" s="410"/>
      <c r="KED67" s="410"/>
      <c r="KEE67" s="410"/>
      <c r="KEF67" s="410"/>
      <c r="KEG67" s="410"/>
      <c r="KEH67" s="410"/>
      <c r="KEI67" s="410"/>
      <c r="KEJ67" s="410"/>
      <c r="KEK67" s="410"/>
      <c r="KEL67" s="410"/>
      <c r="KEM67" s="410"/>
      <c r="KEN67" s="410"/>
      <c r="KEO67" s="410"/>
      <c r="KEP67" s="410"/>
      <c r="KEQ67" s="410"/>
      <c r="KER67" s="410"/>
      <c r="KES67" s="410"/>
      <c r="KET67" s="410"/>
      <c r="KEU67" s="410"/>
      <c r="KEV67" s="410"/>
      <c r="KEW67" s="410"/>
      <c r="KEX67" s="410"/>
      <c r="KEY67" s="410"/>
      <c r="KEZ67" s="410"/>
      <c r="KFA67" s="410"/>
      <c r="KFB67" s="410"/>
      <c r="KFC67" s="410"/>
      <c r="KFD67" s="410"/>
      <c r="KFE67" s="410"/>
      <c r="KFF67" s="410"/>
      <c r="KFG67" s="410"/>
      <c r="KFH67" s="410"/>
      <c r="KFI67" s="410"/>
      <c r="KFJ67" s="410"/>
      <c r="KFK67" s="410"/>
      <c r="KFL67" s="410"/>
      <c r="KFM67" s="410"/>
      <c r="KFN67" s="410"/>
      <c r="KFO67" s="410"/>
      <c r="KFP67" s="410"/>
      <c r="KFQ67" s="410"/>
      <c r="KFR67" s="410"/>
      <c r="KFS67" s="410"/>
      <c r="KFT67" s="410"/>
      <c r="KFU67" s="410"/>
      <c r="KFV67" s="410"/>
      <c r="KFW67" s="410"/>
      <c r="KFX67" s="410"/>
      <c r="KFY67" s="410"/>
      <c r="KFZ67" s="410"/>
      <c r="KGA67" s="410"/>
      <c r="KGB67" s="410"/>
      <c r="KGC67" s="410"/>
      <c r="KGD67" s="410"/>
      <c r="KGE67" s="410"/>
      <c r="KGF67" s="410"/>
      <c r="KGG67" s="410"/>
      <c r="KGH67" s="410"/>
      <c r="KGI67" s="410"/>
      <c r="KGJ67" s="410"/>
      <c r="KGK67" s="410"/>
      <c r="KGL67" s="410"/>
      <c r="KGM67" s="410"/>
      <c r="KGN67" s="410"/>
      <c r="KGO67" s="410"/>
      <c r="KGP67" s="410"/>
      <c r="KGQ67" s="410"/>
      <c r="KGR67" s="410"/>
      <c r="KGS67" s="410"/>
      <c r="KGT67" s="410"/>
      <c r="KGU67" s="410"/>
      <c r="KGV67" s="410"/>
      <c r="KGW67" s="410"/>
      <c r="KGX67" s="410"/>
      <c r="KGY67" s="410"/>
      <c r="KGZ67" s="410"/>
      <c r="KHA67" s="410"/>
      <c r="KHB67" s="410"/>
      <c r="KHC67" s="410"/>
      <c r="KHD67" s="410"/>
      <c r="KHE67" s="410"/>
      <c r="KHF67" s="410"/>
      <c r="KHG67" s="410"/>
      <c r="KHH67" s="410"/>
      <c r="KHI67" s="410"/>
      <c r="KHJ67" s="410"/>
      <c r="KHK67" s="410"/>
      <c r="KHL67" s="410"/>
      <c r="KHM67" s="410"/>
      <c r="KHN67" s="410"/>
      <c r="KHO67" s="410"/>
      <c r="KHP67" s="410"/>
      <c r="KHQ67" s="410"/>
      <c r="KHR67" s="410"/>
      <c r="KHS67" s="410"/>
      <c r="KHT67" s="410"/>
      <c r="KHU67" s="410"/>
      <c r="KHV67" s="410"/>
      <c r="KHW67" s="410"/>
      <c r="KHX67" s="410"/>
      <c r="KHY67" s="410"/>
      <c r="KHZ67" s="410"/>
      <c r="KIA67" s="410"/>
      <c r="KIB67" s="410"/>
      <c r="KIC67" s="410"/>
      <c r="KID67" s="410"/>
      <c r="KIE67" s="410"/>
      <c r="KIF67" s="410"/>
      <c r="KIG67" s="410"/>
      <c r="KIH67" s="410"/>
      <c r="KII67" s="410"/>
      <c r="KIJ67" s="410"/>
      <c r="KIK67" s="410"/>
      <c r="KIL67" s="410"/>
      <c r="KIM67" s="410"/>
      <c r="KIN67" s="410"/>
      <c r="KIO67" s="410"/>
      <c r="KIP67" s="410"/>
      <c r="KIQ67" s="410"/>
      <c r="KIR67" s="410"/>
      <c r="KIS67" s="410"/>
      <c r="KIT67" s="410"/>
      <c r="KIU67" s="410"/>
      <c r="KIV67" s="410"/>
      <c r="KIW67" s="410"/>
      <c r="KIX67" s="410"/>
      <c r="KIY67" s="410"/>
      <c r="KIZ67" s="410"/>
      <c r="KJA67" s="410"/>
      <c r="KJB67" s="410"/>
      <c r="KJC67" s="410"/>
      <c r="KJD67" s="410"/>
      <c r="KJE67" s="410"/>
      <c r="KJF67" s="410"/>
      <c r="KJG67" s="410"/>
      <c r="KJH67" s="410"/>
      <c r="KJI67" s="410"/>
      <c r="KJJ67" s="410"/>
      <c r="KJK67" s="410"/>
      <c r="KJL67" s="410"/>
      <c r="KJM67" s="410"/>
      <c r="KJN67" s="410"/>
      <c r="KJO67" s="410"/>
      <c r="KJP67" s="410"/>
      <c r="KJQ67" s="410"/>
      <c r="KJR67" s="410"/>
      <c r="KJS67" s="410"/>
      <c r="KJT67" s="410"/>
      <c r="KJU67" s="410"/>
      <c r="KJV67" s="410"/>
      <c r="KJW67" s="410"/>
      <c r="KJX67" s="410"/>
      <c r="KJY67" s="410"/>
      <c r="KJZ67" s="410"/>
      <c r="KKA67" s="410"/>
      <c r="KKB67" s="410"/>
      <c r="KKC67" s="410"/>
      <c r="KKD67" s="410"/>
      <c r="KKE67" s="410"/>
      <c r="KKF67" s="410"/>
      <c r="KKG67" s="410"/>
      <c r="KKH67" s="410"/>
      <c r="KKI67" s="410"/>
      <c r="KKJ67" s="410"/>
      <c r="KKK67" s="410"/>
      <c r="KKL67" s="410"/>
      <c r="KKM67" s="410"/>
      <c r="KKN67" s="410"/>
      <c r="KKO67" s="410"/>
      <c r="KKP67" s="410"/>
      <c r="KKQ67" s="410"/>
      <c r="KKR67" s="410"/>
      <c r="KKS67" s="410"/>
      <c r="KKT67" s="410"/>
      <c r="KKU67" s="410"/>
      <c r="KKV67" s="410"/>
      <c r="KKW67" s="410"/>
      <c r="KKX67" s="410"/>
      <c r="KKY67" s="410"/>
      <c r="KKZ67" s="410"/>
      <c r="KLA67" s="410"/>
      <c r="KLB67" s="410"/>
      <c r="KLC67" s="410"/>
      <c r="KLD67" s="410"/>
      <c r="KLE67" s="410"/>
      <c r="KLF67" s="410"/>
      <c r="KLG67" s="410"/>
      <c r="KLH67" s="410"/>
      <c r="KLI67" s="410"/>
      <c r="KLJ67" s="410"/>
      <c r="KLK67" s="410"/>
      <c r="KLL67" s="410"/>
      <c r="KLM67" s="410"/>
      <c r="KLN67" s="410"/>
      <c r="KLO67" s="410"/>
      <c r="KLP67" s="410"/>
      <c r="KLQ67" s="410"/>
      <c r="KLR67" s="410"/>
      <c r="KLS67" s="410"/>
      <c r="KLT67" s="410"/>
      <c r="KLU67" s="410"/>
      <c r="KLV67" s="410"/>
      <c r="KLW67" s="410"/>
      <c r="KLX67" s="410"/>
      <c r="KLY67" s="410"/>
      <c r="KLZ67" s="410"/>
      <c r="KMA67" s="410"/>
      <c r="KMB67" s="410"/>
      <c r="KMC67" s="410"/>
      <c r="KMD67" s="410"/>
      <c r="KME67" s="410"/>
      <c r="KMF67" s="410"/>
      <c r="KMG67" s="410"/>
      <c r="KMH67" s="410"/>
      <c r="KMI67" s="410"/>
      <c r="KMJ67" s="410"/>
      <c r="KMK67" s="410"/>
      <c r="KML67" s="410"/>
      <c r="KMM67" s="410"/>
      <c r="KMN67" s="410"/>
      <c r="KMO67" s="410"/>
      <c r="KMP67" s="410"/>
      <c r="KMQ67" s="410"/>
      <c r="KMR67" s="410"/>
      <c r="KMS67" s="410"/>
      <c r="KMT67" s="410"/>
      <c r="KMU67" s="410"/>
      <c r="KMV67" s="410"/>
      <c r="KMW67" s="410"/>
      <c r="KMX67" s="410"/>
      <c r="KMY67" s="410"/>
      <c r="KMZ67" s="410"/>
      <c r="KNA67" s="410"/>
      <c r="KNB67" s="410"/>
      <c r="KNC67" s="410"/>
      <c r="KND67" s="410"/>
      <c r="KNE67" s="410"/>
      <c r="KNF67" s="410"/>
      <c r="KNG67" s="410"/>
      <c r="KNH67" s="410"/>
      <c r="KNI67" s="410"/>
      <c r="KNJ67" s="410"/>
      <c r="KNK67" s="410"/>
      <c r="KNL67" s="410"/>
      <c r="KNM67" s="410"/>
      <c r="KNN67" s="410"/>
      <c r="KNO67" s="410"/>
      <c r="KNP67" s="410"/>
      <c r="KNQ67" s="410"/>
      <c r="KNR67" s="410"/>
      <c r="KNS67" s="410"/>
      <c r="KNT67" s="410"/>
      <c r="KNU67" s="410"/>
      <c r="KNV67" s="410"/>
      <c r="KNW67" s="410"/>
      <c r="KNX67" s="410"/>
      <c r="KNY67" s="410"/>
      <c r="KNZ67" s="410"/>
      <c r="KOA67" s="410"/>
      <c r="KOB67" s="410"/>
      <c r="KOC67" s="410"/>
      <c r="KOD67" s="410"/>
      <c r="KOE67" s="410"/>
      <c r="KOF67" s="410"/>
      <c r="KOG67" s="410"/>
      <c r="KOH67" s="410"/>
      <c r="KOI67" s="410"/>
      <c r="KOJ67" s="410"/>
      <c r="KOK67" s="410"/>
      <c r="KOL67" s="410"/>
      <c r="KOM67" s="410"/>
      <c r="KON67" s="410"/>
      <c r="KOO67" s="410"/>
      <c r="KOP67" s="410"/>
      <c r="KOQ67" s="410"/>
      <c r="KOR67" s="410"/>
      <c r="KOS67" s="410"/>
      <c r="KOT67" s="410"/>
      <c r="KOU67" s="410"/>
      <c r="KOV67" s="410"/>
      <c r="KOW67" s="410"/>
      <c r="KOX67" s="410"/>
      <c r="KOY67" s="410"/>
      <c r="KOZ67" s="410"/>
      <c r="KPA67" s="410"/>
      <c r="KPB67" s="410"/>
      <c r="KPC67" s="410"/>
      <c r="KPD67" s="410"/>
      <c r="KPE67" s="410"/>
      <c r="KPF67" s="410"/>
      <c r="KPG67" s="410"/>
      <c r="KPH67" s="410"/>
      <c r="KPI67" s="410"/>
      <c r="KPJ67" s="410"/>
      <c r="KPK67" s="410"/>
      <c r="KPL67" s="410"/>
      <c r="KPM67" s="410"/>
      <c r="KPN67" s="410"/>
      <c r="KPO67" s="410"/>
      <c r="KPP67" s="410"/>
      <c r="KPQ67" s="410"/>
      <c r="KPR67" s="410"/>
      <c r="KPS67" s="410"/>
      <c r="KPT67" s="410"/>
      <c r="KPU67" s="410"/>
      <c r="KPV67" s="410"/>
      <c r="KPW67" s="410"/>
      <c r="KPX67" s="410"/>
      <c r="KPY67" s="410"/>
      <c r="KPZ67" s="410"/>
      <c r="KQA67" s="410"/>
      <c r="KQB67" s="410"/>
      <c r="KQC67" s="410"/>
      <c r="KQD67" s="410"/>
      <c r="KQE67" s="410"/>
      <c r="KQF67" s="410"/>
      <c r="KQG67" s="410"/>
      <c r="KQH67" s="410"/>
      <c r="KQI67" s="410"/>
      <c r="KQJ67" s="410"/>
      <c r="KQK67" s="410"/>
      <c r="KQL67" s="410"/>
      <c r="KQM67" s="410"/>
      <c r="KQN67" s="410"/>
      <c r="KQO67" s="410"/>
      <c r="KQP67" s="410"/>
      <c r="KQQ67" s="410"/>
      <c r="KQR67" s="410"/>
      <c r="KQS67" s="410"/>
      <c r="KQT67" s="410"/>
      <c r="KQU67" s="410"/>
      <c r="KQV67" s="410"/>
      <c r="KQW67" s="410"/>
      <c r="KQX67" s="410"/>
      <c r="KQY67" s="410"/>
      <c r="KQZ67" s="410"/>
      <c r="KRA67" s="410"/>
      <c r="KRB67" s="410"/>
      <c r="KRC67" s="410"/>
      <c r="KRD67" s="410"/>
      <c r="KRE67" s="410"/>
      <c r="KRF67" s="410"/>
      <c r="KRG67" s="410"/>
      <c r="KRH67" s="410"/>
      <c r="KRI67" s="410"/>
      <c r="KRJ67" s="410"/>
      <c r="KRK67" s="410"/>
      <c r="KRL67" s="410"/>
      <c r="KRM67" s="410"/>
      <c r="KRN67" s="410"/>
      <c r="KRO67" s="410"/>
      <c r="KRP67" s="410"/>
      <c r="KRQ67" s="410"/>
      <c r="KRR67" s="410"/>
      <c r="KRS67" s="410"/>
      <c r="KRT67" s="410"/>
      <c r="KRU67" s="410"/>
      <c r="KRV67" s="410"/>
      <c r="KRW67" s="410"/>
      <c r="KRX67" s="410"/>
      <c r="KRY67" s="410"/>
      <c r="KRZ67" s="410"/>
      <c r="KSA67" s="410"/>
      <c r="KSB67" s="410"/>
      <c r="KSC67" s="410"/>
      <c r="KSD67" s="410"/>
      <c r="KSE67" s="410"/>
      <c r="KSF67" s="410"/>
      <c r="KSG67" s="410"/>
      <c r="KSH67" s="410"/>
      <c r="KSI67" s="410"/>
      <c r="KSJ67" s="410"/>
      <c r="KSK67" s="410"/>
      <c r="KSL67" s="410"/>
      <c r="KSM67" s="410"/>
      <c r="KSN67" s="410"/>
      <c r="KSO67" s="410"/>
      <c r="KSP67" s="410"/>
      <c r="KSQ67" s="410"/>
      <c r="KSR67" s="410"/>
      <c r="KSS67" s="410"/>
      <c r="KST67" s="410"/>
      <c r="KSU67" s="410"/>
      <c r="KSV67" s="410"/>
      <c r="KSW67" s="410"/>
      <c r="KSX67" s="410"/>
      <c r="KSY67" s="410"/>
      <c r="KSZ67" s="410"/>
      <c r="KTA67" s="410"/>
      <c r="KTB67" s="410"/>
      <c r="KTC67" s="410"/>
      <c r="KTD67" s="410"/>
      <c r="KTE67" s="410"/>
      <c r="KTF67" s="410"/>
      <c r="KTG67" s="410"/>
      <c r="KTH67" s="410"/>
      <c r="KTI67" s="410"/>
      <c r="KTJ67" s="410"/>
      <c r="KTK67" s="410"/>
      <c r="KTL67" s="410"/>
      <c r="KTM67" s="410"/>
      <c r="KTN67" s="410"/>
      <c r="KTO67" s="410"/>
      <c r="KTP67" s="410"/>
      <c r="KTQ67" s="410"/>
      <c r="KTR67" s="410"/>
      <c r="KTS67" s="410"/>
      <c r="KTT67" s="410"/>
      <c r="KTU67" s="410"/>
      <c r="KTV67" s="410"/>
      <c r="KTW67" s="410"/>
      <c r="KTX67" s="410"/>
      <c r="KTY67" s="410"/>
      <c r="KTZ67" s="410"/>
      <c r="KUA67" s="410"/>
      <c r="KUB67" s="410"/>
      <c r="KUC67" s="410"/>
      <c r="KUD67" s="410"/>
      <c r="KUE67" s="410"/>
      <c r="KUF67" s="410"/>
      <c r="KUG67" s="410"/>
      <c r="KUH67" s="410"/>
      <c r="KUI67" s="410"/>
      <c r="KUJ67" s="410"/>
      <c r="KUK67" s="410"/>
      <c r="KUL67" s="410"/>
      <c r="KUM67" s="410"/>
      <c r="KUN67" s="410"/>
      <c r="KUO67" s="410"/>
      <c r="KUP67" s="410"/>
      <c r="KUQ67" s="410"/>
      <c r="KUR67" s="410"/>
      <c r="KUS67" s="410"/>
      <c r="KUT67" s="410"/>
      <c r="KUU67" s="410"/>
      <c r="KUV67" s="410"/>
      <c r="KUW67" s="410"/>
      <c r="KUX67" s="410"/>
      <c r="KUY67" s="410"/>
      <c r="KUZ67" s="410"/>
      <c r="KVA67" s="410"/>
      <c r="KVB67" s="410"/>
      <c r="KVC67" s="410"/>
      <c r="KVD67" s="410"/>
      <c r="KVE67" s="410"/>
      <c r="KVF67" s="410"/>
      <c r="KVG67" s="410"/>
      <c r="KVH67" s="410"/>
      <c r="KVI67" s="410"/>
      <c r="KVJ67" s="410"/>
      <c r="KVK67" s="410"/>
      <c r="KVL67" s="410"/>
      <c r="KVM67" s="410"/>
      <c r="KVN67" s="410"/>
      <c r="KVO67" s="410"/>
      <c r="KVP67" s="410"/>
      <c r="KVQ67" s="410"/>
      <c r="KVR67" s="410"/>
      <c r="KVS67" s="410"/>
      <c r="KVT67" s="410"/>
      <c r="KVU67" s="410"/>
      <c r="KVV67" s="410"/>
      <c r="KVW67" s="410"/>
      <c r="KVX67" s="410"/>
      <c r="KVY67" s="410"/>
      <c r="KVZ67" s="410"/>
      <c r="KWA67" s="410"/>
      <c r="KWB67" s="410"/>
      <c r="KWC67" s="410"/>
      <c r="KWD67" s="410"/>
      <c r="KWE67" s="410"/>
      <c r="KWF67" s="410"/>
      <c r="KWG67" s="410"/>
      <c r="KWH67" s="410"/>
      <c r="KWI67" s="410"/>
      <c r="KWJ67" s="410"/>
      <c r="KWK67" s="410"/>
      <c r="KWL67" s="410"/>
      <c r="KWM67" s="410"/>
      <c r="KWN67" s="410"/>
      <c r="KWO67" s="410"/>
      <c r="KWP67" s="410"/>
      <c r="KWQ67" s="410"/>
      <c r="KWR67" s="410"/>
      <c r="KWS67" s="410"/>
      <c r="KWT67" s="410"/>
      <c r="KWU67" s="410"/>
      <c r="KWV67" s="410"/>
      <c r="KWW67" s="410"/>
      <c r="KWX67" s="410"/>
      <c r="KWY67" s="410"/>
      <c r="KWZ67" s="410"/>
      <c r="KXA67" s="410"/>
      <c r="KXB67" s="410"/>
      <c r="KXC67" s="410"/>
      <c r="KXD67" s="410"/>
      <c r="KXE67" s="410"/>
      <c r="KXF67" s="410"/>
      <c r="KXG67" s="410"/>
      <c r="KXH67" s="410"/>
      <c r="KXI67" s="410"/>
      <c r="KXJ67" s="410"/>
      <c r="KXK67" s="410"/>
      <c r="KXL67" s="410"/>
      <c r="KXM67" s="410"/>
      <c r="KXN67" s="410"/>
      <c r="KXO67" s="410"/>
      <c r="KXP67" s="410"/>
      <c r="KXQ67" s="410"/>
      <c r="KXR67" s="410"/>
      <c r="KXS67" s="410"/>
      <c r="KXT67" s="410"/>
      <c r="KXU67" s="410"/>
      <c r="KXV67" s="410"/>
      <c r="KXW67" s="410"/>
      <c r="KXX67" s="410"/>
      <c r="KXY67" s="410"/>
      <c r="KXZ67" s="410"/>
      <c r="KYA67" s="410"/>
      <c r="KYB67" s="410"/>
      <c r="KYC67" s="410"/>
      <c r="KYD67" s="410"/>
      <c r="KYE67" s="410"/>
      <c r="KYF67" s="410"/>
      <c r="KYG67" s="410"/>
      <c r="KYH67" s="410"/>
      <c r="KYI67" s="410"/>
      <c r="KYJ67" s="410"/>
      <c r="KYK67" s="410"/>
      <c r="KYL67" s="410"/>
      <c r="KYM67" s="410"/>
      <c r="KYN67" s="410"/>
      <c r="KYO67" s="410"/>
      <c r="KYP67" s="410"/>
      <c r="KYQ67" s="410"/>
      <c r="KYR67" s="410"/>
      <c r="KYS67" s="410"/>
      <c r="KYT67" s="410"/>
      <c r="KYU67" s="410"/>
      <c r="KYV67" s="410"/>
      <c r="KYW67" s="410"/>
      <c r="KYX67" s="410"/>
      <c r="KYY67" s="410"/>
      <c r="KYZ67" s="410"/>
      <c r="KZA67" s="410"/>
      <c r="KZB67" s="410"/>
      <c r="KZC67" s="410"/>
      <c r="KZD67" s="410"/>
      <c r="KZE67" s="410"/>
      <c r="KZF67" s="410"/>
      <c r="KZG67" s="410"/>
      <c r="KZH67" s="410"/>
      <c r="KZI67" s="410"/>
      <c r="KZJ67" s="410"/>
      <c r="KZK67" s="410"/>
      <c r="KZL67" s="410"/>
      <c r="KZM67" s="410"/>
      <c r="KZN67" s="410"/>
      <c r="KZO67" s="410"/>
      <c r="KZP67" s="410"/>
      <c r="KZQ67" s="410"/>
      <c r="KZR67" s="410"/>
      <c r="KZS67" s="410"/>
      <c r="KZT67" s="410"/>
      <c r="KZU67" s="410"/>
      <c r="KZV67" s="410"/>
      <c r="KZW67" s="410"/>
      <c r="KZX67" s="410"/>
      <c r="KZY67" s="410"/>
      <c r="KZZ67" s="410"/>
      <c r="LAA67" s="410"/>
      <c r="LAB67" s="410"/>
      <c r="LAC67" s="410"/>
      <c r="LAD67" s="410"/>
      <c r="LAE67" s="410"/>
      <c r="LAF67" s="410"/>
      <c r="LAG67" s="410"/>
      <c r="LAH67" s="410"/>
      <c r="LAI67" s="410"/>
      <c r="LAJ67" s="410"/>
      <c r="LAK67" s="410"/>
      <c r="LAL67" s="410"/>
      <c r="LAM67" s="410"/>
      <c r="LAN67" s="410"/>
      <c r="LAO67" s="410"/>
      <c r="LAP67" s="410"/>
      <c r="LAQ67" s="410"/>
      <c r="LAR67" s="410"/>
      <c r="LAS67" s="410"/>
      <c r="LAT67" s="410"/>
      <c r="LAU67" s="410"/>
      <c r="LAV67" s="410"/>
      <c r="LAW67" s="410"/>
      <c r="LAX67" s="410"/>
      <c r="LAY67" s="410"/>
      <c r="LAZ67" s="410"/>
      <c r="LBA67" s="410"/>
      <c r="LBB67" s="410"/>
      <c r="LBC67" s="410"/>
      <c r="LBD67" s="410"/>
      <c r="LBE67" s="410"/>
      <c r="LBF67" s="410"/>
      <c r="LBG67" s="410"/>
      <c r="LBH67" s="410"/>
      <c r="LBI67" s="410"/>
      <c r="LBJ67" s="410"/>
      <c r="LBK67" s="410"/>
      <c r="LBL67" s="410"/>
      <c r="LBM67" s="410"/>
      <c r="LBN67" s="410"/>
      <c r="LBO67" s="410"/>
      <c r="LBP67" s="410"/>
      <c r="LBQ67" s="410"/>
      <c r="LBR67" s="410"/>
      <c r="LBS67" s="410"/>
      <c r="LBT67" s="410"/>
      <c r="LBU67" s="410"/>
      <c r="LBV67" s="410"/>
      <c r="LBW67" s="410"/>
      <c r="LBX67" s="410"/>
      <c r="LBY67" s="410"/>
      <c r="LBZ67" s="410"/>
      <c r="LCA67" s="410"/>
      <c r="LCB67" s="410"/>
      <c r="LCC67" s="410"/>
      <c r="LCD67" s="410"/>
      <c r="LCE67" s="410"/>
      <c r="LCF67" s="410"/>
      <c r="LCG67" s="410"/>
      <c r="LCH67" s="410"/>
      <c r="LCI67" s="410"/>
      <c r="LCJ67" s="410"/>
      <c r="LCK67" s="410"/>
      <c r="LCL67" s="410"/>
      <c r="LCM67" s="410"/>
      <c r="LCN67" s="410"/>
      <c r="LCO67" s="410"/>
      <c r="LCP67" s="410"/>
      <c r="LCQ67" s="410"/>
      <c r="LCR67" s="410"/>
      <c r="LCS67" s="410"/>
      <c r="LCT67" s="410"/>
      <c r="LCU67" s="410"/>
      <c r="LCV67" s="410"/>
      <c r="LCW67" s="410"/>
      <c r="LCX67" s="410"/>
      <c r="LCY67" s="410"/>
      <c r="LCZ67" s="410"/>
      <c r="LDA67" s="410"/>
      <c r="LDB67" s="410"/>
      <c r="LDC67" s="410"/>
      <c r="LDD67" s="410"/>
      <c r="LDE67" s="410"/>
      <c r="LDF67" s="410"/>
      <c r="LDG67" s="410"/>
      <c r="LDH67" s="410"/>
      <c r="LDI67" s="410"/>
      <c r="LDJ67" s="410"/>
      <c r="LDK67" s="410"/>
      <c r="LDL67" s="410"/>
      <c r="LDM67" s="410"/>
      <c r="LDN67" s="410"/>
      <c r="LDO67" s="410"/>
      <c r="LDP67" s="410"/>
      <c r="LDQ67" s="410"/>
      <c r="LDR67" s="410"/>
      <c r="LDS67" s="410"/>
      <c r="LDT67" s="410"/>
      <c r="LDU67" s="410"/>
      <c r="LDV67" s="410"/>
      <c r="LDW67" s="410"/>
      <c r="LDX67" s="410"/>
      <c r="LDY67" s="410"/>
      <c r="LDZ67" s="410"/>
      <c r="LEA67" s="410"/>
      <c r="LEB67" s="410"/>
      <c r="LEC67" s="410"/>
      <c r="LED67" s="410"/>
      <c r="LEE67" s="410"/>
      <c r="LEF67" s="410"/>
      <c r="LEG67" s="410"/>
      <c r="LEH67" s="410"/>
      <c r="LEI67" s="410"/>
      <c r="LEJ67" s="410"/>
      <c r="LEK67" s="410"/>
      <c r="LEL67" s="410"/>
      <c r="LEM67" s="410"/>
      <c r="LEN67" s="410"/>
      <c r="LEO67" s="410"/>
      <c r="LEP67" s="410"/>
      <c r="LEQ67" s="410"/>
      <c r="LER67" s="410"/>
      <c r="LES67" s="410"/>
      <c r="LET67" s="410"/>
      <c r="LEU67" s="410"/>
      <c r="LEV67" s="410"/>
      <c r="LEW67" s="410"/>
      <c r="LEX67" s="410"/>
      <c r="LEY67" s="410"/>
      <c r="LEZ67" s="410"/>
      <c r="LFA67" s="410"/>
      <c r="LFB67" s="410"/>
      <c r="LFC67" s="410"/>
      <c r="LFD67" s="410"/>
      <c r="LFE67" s="410"/>
      <c r="LFF67" s="410"/>
      <c r="LFG67" s="410"/>
      <c r="LFH67" s="410"/>
      <c r="LFI67" s="410"/>
      <c r="LFJ67" s="410"/>
      <c r="LFK67" s="410"/>
      <c r="LFL67" s="410"/>
      <c r="LFM67" s="410"/>
      <c r="LFN67" s="410"/>
      <c r="LFO67" s="410"/>
      <c r="LFP67" s="410"/>
      <c r="LFQ67" s="410"/>
      <c r="LFR67" s="410"/>
      <c r="LFS67" s="410"/>
      <c r="LFT67" s="410"/>
      <c r="LFU67" s="410"/>
      <c r="LFV67" s="410"/>
      <c r="LFW67" s="410"/>
      <c r="LFX67" s="410"/>
      <c r="LFY67" s="410"/>
      <c r="LFZ67" s="410"/>
      <c r="LGA67" s="410"/>
      <c r="LGB67" s="410"/>
      <c r="LGC67" s="410"/>
      <c r="LGD67" s="410"/>
      <c r="LGE67" s="410"/>
      <c r="LGF67" s="410"/>
      <c r="LGG67" s="410"/>
      <c r="LGH67" s="410"/>
      <c r="LGI67" s="410"/>
      <c r="LGJ67" s="410"/>
      <c r="LGK67" s="410"/>
      <c r="LGL67" s="410"/>
      <c r="LGM67" s="410"/>
      <c r="LGN67" s="410"/>
      <c r="LGO67" s="410"/>
      <c r="LGP67" s="410"/>
      <c r="LGQ67" s="410"/>
      <c r="LGR67" s="410"/>
      <c r="LGS67" s="410"/>
      <c r="LGT67" s="410"/>
      <c r="LGU67" s="410"/>
      <c r="LGV67" s="410"/>
      <c r="LGW67" s="410"/>
      <c r="LGX67" s="410"/>
      <c r="LGY67" s="410"/>
      <c r="LGZ67" s="410"/>
      <c r="LHA67" s="410"/>
      <c r="LHB67" s="410"/>
      <c r="LHC67" s="410"/>
      <c r="LHD67" s="410"/>
      <c r="LHE67" s="410"/>
      <c r="LHF67" s="410"/>
      <c r="LHG67" s="410"/>
      <c r="LHH67" s="410"/>
      <c r="LHI67" s="410"/>
      <c r="LHJ67" s="410"/>
      <c r="LHK67" s="410"/>
      <c r="LHL67" s="410"/>
      <c r="LHM67" s="410"/>
      <c r="LHN67" s="410"/>
      <c r="LHO67" s="410"/>
      <c r="LHP67" s="410"/>
      <c r="LHQ67" s="410"/>
      <c r="LHR67" s="410"/>
      <c r="LHS67" s="410"/>
      <c r="LHT67" s="410"/>
      <c r="LHU67" s="410"/>
      <c r="LHV67" s="410"/>
      <c r="LHW67" s="410"/>
      <c r="LHX67" s="410"/>
      <c r="LHY67" s="410"/>
      <c r="LHZ67" s="410"/>
      <c r="LIA67" s="410"/>
      <c r="LIB67" s="410"/>
      <c r="LIC67" s="410"/>
      <c r="LID67" s="410"/>
      <c r="LIE67" s="410"/>
      <c r="LIF67" s="410"/>
      <c r="LIG67" s="410"/>
      <c r="LIH67" s="410"/>
      <c r="LII67" s="410"/>
      <c r="LIJ67" s="410"/>
      <c r="LIK67" s="410"/>
      <c r="LIL67" s="410"/>
      <c r="LIM67" s="410"/>
      <c r="LIN67" s="410"/>
      <c r="LIO67" s="410"/>
      <c r="LIP67" s="410"/>
      <c r="LIQ67" s="410"/>
      <c r="LIR67" s="410"/>
      <c r="LIS67" s="410"/>
      <c r="LIT67" s="410"/>
      <c r="LIU67" s="410"/>
      <c r="LIV67" s="410"/>
      <c r="LIW67" s="410"/>
      <c r="LIX67" s="410"/>
      <c r="LIY67" s="410"/>
      <c r="LIZ67" s="410"/>
      <c r="LJA67" s="410"/>
      <c r="LJB67" s="410"/>
      <c r="LJC67" s="410"/>
      <c r="LJD67" s="410"/>
      <c r="LJE67" s="410"/>
      <c r="LJF67" s="410"/>
      <c r="LJG67" s="410"/>
      <c r="LJH67" s="410"/>
      <c r="LJI67" s="410"/>
      <c r="LJJ67" s="410"/>
      <c r="LJK67" s="410"/>
      <c r="LJL67" s="410"/>
      <c r="LJM67" s="410"/>
      <c r="LJN67" s="410"/>
      <c r="LJO67" s="410"/>
      <c r="LJP67" s="410"/>
      <c r="LJQ67" s="410"/>
      <c r="LJR67" s="410"/>
      <c r="LJS67" s="410"/>
      <c r="LJT67" s="410"/>
      <c r="LJU67" s="410"/>
      <c r="LJV67" s="410"/>
      <c r="LJW67" s="410"/>
      <c r="LJX67" s="410"/>
      <c r="LJY67" s="410"/>
      <c r="LJZ67" s="410"/>
      <c r="LKA67" s="410"/>
      <c r="LKB67" s="410"/>
      <c r="LKC67" s="410"/>
      <c r="LKD67" s="410"/>
      <c r="LKE67" s="410"/>
      <c r="LKF67" s="410"/>
      <c r="LKG67" s="410"/>
      <c r="LKH67" s="410"/>
      <c r="LKI67" s="410"/>
      <c r="LKJ67" s="410"/>
      <c r="LKK67" s="410"/>
      <c r="LKL67" s="410"/>
      <c r="LKM67" s="410"/>
      <c r="LKN67" s="410"/>
      <c r="LKO67" s="410"/>
      <c r="LKP67" s="410"/>
      <c r="LKQ67" s="410"/>
      <c r="LKR67" s="410"/>
      <c r="LKS67" s="410"/>
      <c r="LKT67" s="410"/>
      <c r="LKU67" s="410"/>
      <c r="LKV67" s="410"/>
      <c r="LKW67" s="410"/>
      <c r="LKX67" s="410"/>
      <c r="LKY67" s="410"/>
      <c r="LKZ67" s="410"/>
      <c r="LLA67" s="410"/>
      <c r="LLB67" s="410"/>
      <c r="LLC67" s="410"/>
      <c r="LLD67" s="410"/>
      <c r="LLE67" s="410"/>
      <c r="LLF67" s="410"/>
      <c r="LLG67" s="410"/>
      <c r="LLH67" s="410"/>
      <c r="LLI67" s="410"/>
      <c r="LLJ67" s="410"/>
      <c r="LLK67" s="410"/>
      <c r="LLL67" s="410"/>
      <c r="LLM67" s="410"/>
      <c r="LLN67" s="410"/>
      <c r="LLO67" s="410"/>
      <c r="LLP67" s="410"/>
      <c r="LLQ67" s="410"/>
      <c r="LLR67" s="410"/>
      <c r="LLS67" s="410"/>
      <c r="LLT67" s="410"/>
      <c r="LLU67" s="410"/>
      <c r="LLV67" s="410"/>
      <c r="LLW67" s="410"/>
      <c r="LLX67" s="410"/>
      <c r="LLY67" s="410"/>
      <c r="LLZ67" s="410"/>
      <c r="LMA67" s="410"/>
      <c r="LMB67" s="410"/>
      <c r="LMC67" s="410"/>
      <c r="LMD67" s="410"/>
      <c r="LME67" s="410"/>
      <c r="LMF67" s="410"/>
      <c r="LMG67" s="410"/>
      <c r="LMH67" s="410"/>
      <c r="LMI67" s="410"/>
      <c r="LMJ67" s="410"/>
      <c r="LMK67" s="410"/>
      <c r="LML67" s="410"/>
      <c r="LMM67" s="410"/>
      <c r="LMN67" s="410"/>
      <c r="LMO67" s="410"/>
      <c r="LMP67" s="410"/>
      <c r="LMQ67" s="410"/>
      <c r="LMR67" s="410"/>
      <c r="LMS67" s="410"/>
      <c r="LMT67" s="410"/>
      <c r="LMU67" s="410"/>
      <c r="LMV67" s="410"/>
      <c r="LMW67" s="410"/>
      <c r="LMX67" s="410"/>
      <c r="LMY67" s="410"/>
      <c r="LMZ67" s="410"/>
      <c r="LNA67" s="410"/>
      <c r="LNB67" s="410"/>
      <c r="LNC67" s="410"/>
      <c r="LND67" s="410"/>
      <c r="LNE67" s="410"/>
      <c r="LNF67" s="410"/>
      <c r="LNG67" s="410"/>
      <c r="LNH67" s="410"/>
      <c r="LNI67" s="410"/>
      <c r="LNJ67" s="410"/>
      <c r="LNK67" s="410"/>
      <c r="LNL67" s="410"/>
      <c r="LNM67" s="410"/>
      <c r="LNN67" s="410"/>
      <c r="LNO67" s="410"/>
      <c r="LNP67" s="410"/>
      <c r="LNQ67" s="410"/>
      <c r="LNR67" s="410"/>
      <c r="LNS67" s="410"/>
      <c r="LNT67" s="410"/>
      <c r="LNU67" s="410"/>
      <c r="LNV67" s="410"/>
      <c r="LNW67" s="410"/>
      <c r="LNX67" s="410"/>
      <c r="LNY67" s="410"/>
      <c r="LNZ67" s="410"/>
      <c r="LOA67" s="410"/>
      <c r="LOB67" s="410"/>
      <c r="LOC67" s="410"/>
      <c r="LOD67" s="410"/>
      <c r="LOE67" s="410"/>
      <c r="LOF67" s="410"/>
      <c r="LOG67" s="410"/>
      <c r="LOH67" s="410"/>
      <c r="LOI67" s="410"/>
      <c r="LOJ67" s="410"/>
      <c r="LOK67" s="410"/>
      <c r="LOL67" s="410"/>
      <c r="LOM67" s="410"/>
      <c r="LON67" s="410"/>
      <c r="LOO67" s="410"/>
      <c r="LOP67" s="410"/>
      <c r="LOQ67" s="410"/>
      <c r="LOR67" s="410"/>
      <c r="LOS67" s="410"/>
      <c r="LOT67" s="410"/>
      <c r="LOU67" s="410"/>
      <c r="LOV67" s="410"/>
      <c r="LOW67" s="410"/>
      <c r="LOX67" s="410"/>
      <c r="LOY67" s="410"/>
      <c r="LOZ67" s="410"/>
      <c r="LPA67" s="410"/>
      <c r="LPB67" s="410"/>
      <c r="LPC67" s="410"/>
      <c r="LPD67" s="410"/>
      <c r="LPE67" s="410"/>
      <c r="LPF67" s="410"/>
      <c r="LPG67" s="410"/>
      <c r="LPH67" s="410"/>
      <c r="LPI67" s="410"/>
      <c r="LPJ67" s="410"/>
      <c r="LPK67" s="410"/>
      <c r="LPL67" s="410"/>
      <c r="LPM67" s="410"/>
      <c r="LPN67" s="410"/>
      <c r="LPO67" s="410"/>
      <c r="LPP67" s="410"/>
      <c r="LPQ67" s="410"/>
      <c r="LPR67" s="410"/>
      <c r="LPS67" s="410"/>
      <c r="LPT67" s="410"/>
      <c r="LPU67" s="410"/>
      <c r="LPV67" s="410"/>
      <c r="LPW67" s="410"/>
      <c r="LPX67" s="410"/>
      <c r="LPY67" s="410"/>
      <c r="LPZ67" s="410"/>
      <c r="LQA67" s="410"/>
      <c r="LQB67" s="410"/>
      <c r="LQC67" s="410"/>
      <c r="LQD67" s="410"/>
      <c r="LQE67" s="410"/>
      <c r="LQF67" s="410"/>
      <c r="LQG67" s="410"/>
      <c r="LQH67" s="410"/>
      <c r="LQI67" s="410"/>
      <c r="LQJ67" s="410"/>
      <c r="LQK67" s="410"/>
      <c r="LQL67" s="410"/>
      <c r="LQM67" s="410"/>
      <c r="LQN67" s="410"/>
      <c r="LQO67" s="410"/>
      <c r="LQP67" s="410"/>
      <c r="LQQ67" s="410"/>
      <c r="LQR67" s="410"/>
      <c r="LQS67" s="410"/>
      <c r="LQT67" s="410"/>
      <c r="LQU67" s="410"/>
      <c r="LQV67" s="410"/>
      <c r="LQW67" s="410"/>
      <c r="LQX67" s="410"/>
      <c r="LQY67" s="410"/>
      <c r="LQZ67" s="410"/>
      <c r="LRA67" s="410"/>
      <c r="LRB67" s="410"/>
      <c r="LRC67" s="410"/>
      <c r="LRD67" s="410"/>
      <c r="LRE67" s="410"/>
      <c r="LRF67" s="410"/>
      <c r="LRG67" s="410"/>
      <c r="LRH67" s="410"/>
      <c r="LRI67" s="410"/>
      <c r="LRJ67" s="410"/>
      <c r="LRK67" s="410"/>
      <c r="LRL67" s="410"/>
      <c r="LRM67" s="410"/>
      <c r="LRN67" s="410"/>
      <c r="LRO67" s="410"/>
      <c r="LRP67" s="410"/>
      <c r="LRQ67" s="410"/>
      <c r="LRR67" s="410"/>
      <c r="LRS67" s="410"/>
      <c r="LRT67" s="410"/>
      <c r="LRU67" s="410"/>
      <c r="LRV67" s="410"/>
      <c r="LRW67" s="410"/>
      <c r="LRX67" s="410"/>
      <c r="LRY67" s="410"/>
      <c r="LRZ67" s="410"/>
      <c r="LSA67" s="410"/>
      <c r="LSB67" s="410"/>
      <c r="LSC67" s="410"/>
      <c r="LSD67" s="410"/>
      <c r="LSE67" s="410"/>
      <c r="LSF67" s="410"/>
      <c r="LSG67" s="410"/>
      <c r="LSH67" s="410"/>
      <c r="LSI67" s="410"/>
      <c r="LSJ67" s="410"/>
      <c r="LSK67" s="410"/>
      <c r="LSL67" s="410"/>
      <c r="LSM67" s="410"/>
      <c r="LSN67" s="410"/>
      <c r="LSO67" s="410"/>
      <c r="LSP67" s="410"/>
      <c r="LSQ67" s="410"/>
      <c r="LSR67" s="410"/>
      <c r="LSS67" s="410"/>
      <c r="LST67" s="410"/>
      <c r="LSU67" s="410"/>
      <c r="LSV67" s="410"/>
      <c r="LSW67" s="410"/>
      <c r="LSX67" s="410"/>
      <c r="LSY67" s="410"/>
      <c r="LSZ67" s="410"/>
      <c r="LTA67" s="410"/>
      <c r="LTB67" s="410"/>
      <c r="LTC67" s="410"/>
      <c r="LTD67" s="410"/>
      <c r="LTE67" s="410"/>
      <c r="LTF67" s="410"/>
      <c r="LTG67" s="410"/>
      <c r="LTH67" s="410"/>
      <c r="LTI67" s="410"/>
      <c r="LTJ67" s="410"/>
      <c r="LTK67" s="410"/>
      <c r="LTL67" s="410"/>
      <c r="LTM67" s="410"/>
      <c r="LTN67" s="410"/>
      <c r="LTO67" s="410"/>
      <c r="LTP67" s="410"/>
      <c r="LTQ67" s="410"/>
      <c r="LTR67" s="410"/>
      <c r="LTS67" s="410"/>
      <c r="LTT67" s="410"/>
      <c r="LTU67" s="410"/>
      <c r="LTV67" s="410"/>
      <c r="LTW67" s="410"/>
      <c r="LTX67" s="410"/>
      <c r="LTY67" s="410"/>
      <c r="LTZ67" s="410"/>
      <c r="LUA67" s="410"/>
      <c r="LUB67" s="410"/>
      <c r="LUC67" s="410"/>
      <c r="LUD67" s="410"/>
      <c r="LUE67" s="410"/>
      <c r="LUF67" s="410"/>
      <c r="LUG67" s="410"/>
      <c r="LUH67" s="410"/>
      <c r="LUI67" s="410"/>
      <c r="LUJ67" s="410"/>
      <c r="LUK67" s="410"/>
      <c r="LUL67" s="410"/>
      <c r="LUM67" s="410"/>
      <c r="LUN67" s="410"/>
      <c r="LUO67" s="410"/>
      <c r="LUP67" s="410"/>
      <c r="LUQ67" s="410"/>
      <c r="LUR67" s="410"/>
      <c r="LUS67" s="410"/>
      <c r="LUT67" s="410"/>
      <c r="LUU67" s="410"/>
      <c r="LUV67" s="410"/>
      <c r="LUW67" s="410"/>
      <c r="LUX67" s="410"/>
      <c r="LUY67" s="410"/>
      <c r="LUZ67" s="410"/>
      <c r="LVA67" s="410"/>
      <c r="LVB67" s="410"/>
      <c r="LVC67" s="410"/>
      <c r="LVD67" s="410"/>
      <c r="LVE67" s="410"/>
      <c r="LVF67" s="410"/>
      <c r="LVG67" s="410"/>
      <c r="LVH67" s="410"/>
      <c r="LVI67" s="410"/>
      <c r="LVJ67" s="410"/>
      <c r="LVK67" s="410"/>
      <c r="LVL67" s="410"/>
      <c r="LVM67" s="410"/>
      <c r="LVN67" s="410"/>
      <c r="LVO67" s="410"/>
      <c r="LVP67" s="410"/>
      <c r="LVQ67" s="410"/>
      <c r="LVR67" s="410"/>
      <c r="LVS67" s="410"/>
      <c r="LVT67" s="410"/>
      <c r="LVU67" s="410"/>
      <c r="LVV67" s="410"/>
      <c r="LVW67" s="410"/>
      <c r="LVX67" s="410"/>
      <c r="LVY67" s="410"/>
      <c r="LVZ67" s="410"/>
      <c r="LWA67" s="410"/>
      <c r="LWB67" s="410"/>
      <c r="LWC67" s="410"/>
      <c r="LWD67" s="410"/>
      <c r="LWE67" s="410"/>
      <c r="LWF67" s="410"/>
      <c r="LWG67" s="410"/>
      <c r="LWH67" s="410"/>
      <c r="LWI67" s="410"/>
      <c r="LWJ67" s="410"/>
      <c r="LWK67" s="410"/>
      <c r="LWL67" s="410"/>
      <c r="LWM67" s="410"/>
      <c r="LWN67" s="410"/>
      <c r="LWO67" s="410"/>
      <c r="LWP67" s="410"/>
      <c r="LWQ67" s="410"/>
      <c r="LWR67" s="410"/>
      <c r="LWS67" s="410"/>
      <c r="LWT67" s="410"/>
      <c r="LWU67" s="410"/>
      <c r="LWV67" s="410"/>
      <c r="LWW67" s="410"/>
      <c r="LWX67" s="410"/>
      <c r="LWY67" s="410"/>
      <c r="LWZ67" s="410"/>
      <c r="LXA67" s="410"/>
      <c r="LXB67" s="410"/>
      <c r="LXC67" s="410"/>
      <c r="LXD67" s="410"/>
      <c r="LXE67" s="410"/>
      <c r="LXF67" s="410"/>
      <c r="LXG67" s="410"/>
      <c r="LXH67" s="410"/>
      <c r="LXI67" s="410"/>
      <c r="LXJ67" s="410"/>
      <c r="LXK67" s="410"/>
      <c r="LXL67" s="410"/>
      <c r="LXM67" s="410"/>
      <c r="LXN67" s="410"/>
      <c r="LXO67" s="410"/>
      <c r="LXP67" s="410"/>
      <c r="LXQ67" s="410"/>
      <c r="LXR67" s="410"/>
      <c r="LXS67" s="410"/>
      <c r="LXT67" s="410"/>
      <c r="LXU67" s="410"/>
      <c r="LXV67" s="410"/>
      <c r="LXW67" s="410"/>
      <c r="LXX67" s="410"/>
      <c r="LXY67" s="410"/>
      <c r="LXZ67" s="410"/>
      <c r="LYA67" s="410"/>
      <c r="LYB67" s="410"/>
      <c r="LYC67" s="410"/>
      <c r="LYD67" s="410"/>
      <c r="LYE67" s="410"/>
      <c r="LYF67" s="410"/>
      <c r="LYG67" s="410"/>
      <c r="LYH67" s="410"/>
      <c r="LYI67" s="410"/>
      <c r="LYJ67" s="410"/>
      <c r="LYK67" s="410"/>
      <c r="LYL67" s="410"/>
      <c r="LYM67" s="410"/>
      <c r="LYN67" s="410"/>
      <c r="LYO67" s="410"/>
      <c r="LYP67" s="410"/>
      <c r="LYQ67" s="410"/>
      <c r="LYR67" s="410"/>
      <c r="LYS67" s="410"/>
      <c r="LYT67" s="410"/>
      <c r="LYU67" s="410"/>
      <c r="LYV67" s="410"/>
      <c r="LYW67" s="410"/>
      <c r="LYX67" s="410"/>
      <c r="LYY67" s="410"/>
      <c r="LYZ67" s="410"/>
      <c r="LZA67" s="410"/>
      <c r="LZB67" s="410"/>
      <c r="LZC67" s="410"/>
      <c r="LZD67" s="410"/>
      <c r="LZE67" s="410"/>
      <c r="LZF67" s="410"/>
      <c r="LZG67" s="410"/>
      <c r="LZH67" s="410"/>
      <c r="LZI67" s="410"/>
      <c r="LZJ67" s="410"/>
      <c r="LZK67" s="410"/>
      <c r="LZL67" s="410"/>
      <c r="LZM67" s="410"/>
      <c r="LZN67" s="410"/>
      <c r="LZO67" s="410"/>
      <c r="LZP67" s="410"/>
      <c r="LZQ67" s="410"/>
      <c r="LZR67" s="410"/>
      <c r="LZS67" s="410"/>
      <c r="LZT67" s="410"/>
      <c r="LZU67" s="410"/>
      <c r="LZV67" s="410"/>
      <c r="LZW67" s="410"/>
      <c r="LZX67" s="410"/>
      <c r="LZY67" s="410"/>
      <c r="LZZ67" s="410"/>
      <c r="MAA67" s="410"/>
      <c r="MAB67" s="410"/>
      <c r="MAC67" s="410"/>
      <c r="MAD67" s="410"/>
      <c r="MAE67" s="410"/>
      <c r="MAF67" s="410"/>
      <c r="MAG67" s="410"/>
      <c r="MAH67" s="410"/>
      <c r="MAI67" s="410"/>
      <c r="MAJ67" s="410"/>
      <c r="MAK67" s="410"/>
      <c r="MAL67" s="410"/>
      <c r="MAM67" s="410"/>
      <c r="MAN67" s="410"/>
      <c r="MAO67" s="410"/>
      <c r="MAP67" s="410"/>
      <c r="MAQ67" s="410"/>
      <c r="MAR67" s="410"/>
      <c r="MAS67" s="410"/>
      <c r="MAT67" s="410"/>
      <c r="MAU67" s="410"/>
      <c r="MAV67" s="410"/>
      <c r="MAW67" s="410"/>
      <c r="MAX67" s="410"/>
      <c r="MAY67" s="410"/>
      <c r="MAZ67" s="410"/>
      <c r="MBA67" s="410"/>
      <c r="MBB67" s="410"/>
      <c r="MBC67" s="410"/>
      <c r="MBD67" s="410"/>
      <c r="MBE67" s="410"/>
      <c r="MBF67" s="410"/>
      <c r="MBG67" s="410"/>
      <c r="MBH67" s="410"/>
      <c r="MBI67" s="410"/>
      <c r="MBJ67" s="410"/>
      <c r="MBK67" s="410"/>
      <c r="MBL67" s="410"/>
      <c r="MBM67" s="410"/>
      <c r="MBN67" s="410"/>
      <c r="MBO67" s="410"/>
      <c r="MBP67" s="410"/>
      <c r="MBQ67" s="410"/>
      <c r="MBR67" s="410"/>
      <c r="MBS67" s="410"/>
      <c r="MBT67" s="410"/>
      <c r="MBU67" s="410"/>
      <c r="MBV67" s="410"/>
      <c r="MBW67" s="410"/>
      <c r="MBX67" s="410"/>
      <c r="MBY67" s="410"/>
      <c r="MBZ67" s="410"/>
      <c r="MCA67" s="410"/>
      <c r="MCB67" s="410"/>
      <c r="MCC67" s="410"/>
      <c r="MCD67" s="410"/>
      <c r="MCE67" s="410"/>
      <c r="MCF67" s="410"/>
      <c r="MCG67" s="410"/>
      <c r="MCH67" s="410"/>
      <c r="MCI67" s="410"/>
      <c r="MCJ67" s="410"/>
      <c r="MCK67" s="410"/>
      <c r="MCL67" s="410"/>
      <c r="MCM67" s="410"/>
      <c r="MCN67" s="410"/>
      <c r="MCO67" s="410"/>
      <c r="MCP67" s="410"/>
      <c r="MCQ67" s="410"/>
      <c r="MCR67" s="410"/>
      <c r="MCS67" s="410"/>
      <c r="MCT67" s="410"/>
      <c r="MCU67" s="410"/>
      <c r="MCV67" s="410"/>
      <c r="MCW67" s="410"/>
      <c r="MCX67" s="410"/>
      <c r="MCY67" s="410"/>
      <c r="MCZ67" s="410"/>
      <c r="MDA67" s="410"/>
      <c r="MDB67" s="410"/>
      <c r="MDC67" s="410"/>
      <c r="MDD67" s="410"/>
      <c r="MDE67" s="410"/>
      <c r="MDF67" s="410"/>
      <c r="MDG67" s="410"/>
      <c r="MDH67" s="410"/>
      <c r="MDI67" s="410"/>
      <c r="MDJ67" s="410"/>
      <c r="MDK67" s="410"/>
      <c r="MDL67" s="410"/>
      <c r="MDM67" s="410"/>
      <c r="MDN67" s="410"/>
      <c r="MDO67" s="410"/>
      <c r="MDP67" s="410"/>
      <c r="MDQ67" s="410"/>
      <c r="MDR67" s="410"/>
      <c r="MDS67" s="410"/>
      <c r="MDT67" s="410"/>
      <c r="MDU67" s="410"/>
      <c r="MDV67" s="410"/>
      <c r="MDW67" s="410"/>
      <c r="MDX67" s="410"/>
      <c r="MDY67" s="410"/>
      <c r="MDZ67" s="410"/>
      <c r="MEA67" s="410"/>
      <c r="MEB67" s="410"/>
      <c r="MEC67" s="410"/>
      <c r="MED67" s="410"/>
      <c r="MEE67" s="410"/>
      <c r="MEF67" s="410"/>
      <c r="MEG67" s="410"/>
      <c r="MEH67" s="410"/>
      <c r="MEI67" s="410"/>
      <c r="MEJ67" s="410"/>
      <c r="MEK67" s="410"/>
      <c r="MEL67" s="410"/>
      <c r="MEM67" s="410"/>
      <c r="MEN67" s="410"/>
      <c r="MEO67" s="410"/>
      <c r="MEP67" s="410"/>
      <c r="MEQ67" s="410"/>
      <c r="MER67" s="410"/>
      <c r="MES67" s="410"/>
      <c r="MET67" s="410"/>
      <c r="MEU67" s="410"/>
      <c r="MEV67" s="410"/>
      <c r="MEW67" s="410"/>
      <c r="MEX67" s="410"/>
      <c r="MEY67" s="410"/>
      <c r="MEZ67" s="410"/>
      <c r="MFA67" s="410"/>
      <c r="MFB67" s="410"/>
      <c r="MFC67" s="410"/>
      <c r="MFD67" s="410"/>
      <c r="MFE67" s="410"/>
      <c r="MFF67" s="410"/>
      <c r="MFG67" s="410"/>
      <c r="MFH67" s="410"/>
      <c r="MFI67" s="410"/>
      <c r="MFJ67" s="410"/>
      <c r="MFK67" s="410"/>
      <c r="MFL67" s="410"/>
      <c r="MFM67" s="410"/>
      <c r="MFN67" s="410"/>
      <c r="MFO67" s="410"/>
      <c r="MFP67" s="410"/>
      <c r="MFQ67" s="410"/>
      <c r="MFR67" s="410"/>
      <c r="MFS67" s="410"/>
      <c r="MFT67" s="410"/>
      <c r="MFU67" s="410"/>
      <c r="MFV67" s="410"/>
      <c r="MFW67" s="410"/>
      <c r="MFX67" s="410"/>
      <c r="MFY67" s="410"/>
      <c r="MFZ67" s="410"/>
      <c r="MGA67" s="410"/>
      <c r="MGB67" s="410"/>
      <c r="MGC67" s="410"/>
      <c r="MGD67" s="410"/>
      <c r="MGE67" s="410"/>
      <c r="MGF67" s="410"/>
      <c r="MGG67" s="410"/>
      <c r="MGH67" s="410"/>
      <c r="MGI67" s="410"/>
      <c r="MGJ67" s="410"/>
      <c r="MGK67" s="410"/>
      <c r="MGL67" s="410"/>
      <c r="MGM67" s="410"/>
      <c r="MGN67" s="410"/>
      <c r="MGO67" s="410"/>
      <c r="MGP67" s="410"/>
      <c r="MGQ67" s="410"/>
      <c r="MGR67" s="410"/>
      <c r="MGS67" s="410"/>
      <c r="MGT67" s="410"/>
      <c r="MGU67" s="410"/>
      <c r="MGV67" s="410"/>
      <c r="MGW67" s="410"/>
      <c r="MGX67" s="410"/>
      <c r="MGY67" s="410"/>
      <c r="MGZ67" s="410"/>
      <c r="MHA67" s="410"/>
      <c r="MHB67" s="410"/>
      <c r="MHC67" s="410"/>
      <c r="MHD67" s="410"/>
      <c r="MHE67" s="410"/>
      <c r="MHF67" s="410"/>
      <c r="MHG67" s="410"/>
      <c r="MHH67" s="410"/>
      <c r="MHI67" s="410"/>
      <c r="MHJ67" s="410"/>
      <c r="MHK67" s="410"/>
      <c r="MHL67" s="410"/>
      <c r="MHM67" s="410"/>
      <c r="MHN67" s="410"/>
      <c r="MHO67" s="410"/>
      <c r="MHP67" s="410"/>
      <c r="MHQ67" s="410"/>
      <c r="MHR67" s="410"/>
      <c r="MHS67" s="410"/>
      <c r="MHT67" s="410"/>
      <c r="MHU67" s="410"/>
      <c r="MHV67" s="410"/>
      <c r="MHW67" s="410"/>
      <c r="MHX67" s="410"/>
      <c r="MHY67" s="410"/>
      <c r="MHZ67" s="410"/>
      <c r="MIA67" s="410"/>
      <c r="MIB67" s="410"/>
      <c r="MIC67" s="410"/>
      <c r="MID67" s="410"/>
      <c r="MIE67" s="410"/>
      <c r="MIF67" s="410"/>
      <c r="MIG67" s="410"/>
      <c r="MIH67" s="410"/>
      <c r="MII67" s="410"/>
      <c r="MIJ67" s="410"/>
      <c r="MIK67" s="410"/>
      <c r="MIL67" s="410"/>
      <c r="MIM67" s="410"/>
      <c r="MIN67" s="410"/>
      <c r="MIO67" s="410"/>
      <c r="MIP67" s="410"/>
      <c r="MIQ67" s="410"/>
      <c r="MIR67" s="410"/>
      <c r="MIS67" s="410"/>
      <c r="MIT67" s="410"/>
      <c r="MIU67" s="410"/>
      <c r="MIV67" s="410"/>
      <c r="MIW67" s="410"/>
      <c r="MIX67" s="410"/>
      <c r="MIY67" s="410"/>
      <c r="MIZ67" s="410"/>
      <c r="MJA67" s="410"/>
      <c r="MJB67" s="410"/>
      <c r="MJC67" s="410"/>
      <c r="MJD67" s="410"/>
      <c r="MJE67" s="410"/>
      <c r="MJF67" s="410"/>
      <c r="MJG67" s="410"/>
      <c r="MJH67" s="410"/>
      <c r="MJI67" s="410"/>
      <c r="MJJ67" s="410"/>
      <c r="MJK67" s="410"/>
      <c r="MJL67" s="410"/>
      <c r="MJM67" s="410"/>
      <c r="MJN67" s="410"/>
      <c r="MJO67" s="410"/>
      <c r="MJP67" s="410"/>
      <c r="MJQ67" s="410"/>
      <c r="MJR67" s="410"/>
      <c r="MJS67" s="410"/>
      <c r="MJT67" s="410"/>
      <c r="MJU67" s="410"/>
      <c r="MJV67" s="410"/>
      <c r="MJW67" s="410"/>
      <c r="MJX67" s="410"/>
      <c r="MJY67" s="410"/>
      <c r="MJZ67" s="410"/>
      <c r="MKA67" s="410"/>
      <c r="MKB67" s="410"/>
      <c r="MKC67" s="410"/>
      <c r="MKD67" s="410"/>
      <c r="MKE67" s="410"/>
      <c r="MKF67" s="410"/>
      <c r="MKG67" s="410"/>
      <c r="MKH67" s="410"/>
      <c r="MKI67" s="410"/>
      <c r="MKJ67" s="410"/>
      <c r="MKK67" s="410"/>
      <c r="MKL67" s="410"/>
      <c r="MKM67" s="410"/>
      <c r="MKN67" s="410"/>
      <c r="MKO67" s="410"/>
      <c r="MKP67" s="410"/>
      <c r="MKQ67" s="410"/>
      <c r="MKR67" s="410"/>
      <c r="MKS67" s="410"/>
      <c r="MKT67" s="410"/>
      <c r="MKU67" s="410"/>
      <c r="MKV67" s="410"/>
      <c r="MKW67" s="410"/>
      <c r="MKX67" s="410"/>
      <c r="MKY67" s="410"/>
      <c r="MKZ67" s="410"/>
      <c r="MLA67" s="410"/>
      <c r="MLB67" s="410"/>
      <c r="MLC67" s="410"/>
      <c r="MLD67" s="410"/>
      <c r="MLE67" s="410"/>
      <c r="MLF67" s="410"/>
      <c r="MLG67" s="410"/>
      <c r="MLH67" s="410"/>
      <c r="MLI67" s="410"/>
      <c r="MLJ67" s="410"/>
      <c r="MLK67" s="410"/>
      <c r="MLL67" s="410"/>
      <c r="MLM67" s="410"/>
      <c r="MLN67" s="410"/>
      <c r="MLO67" s="410"/>
      <c r="MLP67" s="410"/>
      <c r="MLQ67" s="410"/>
      <c r="MLR67" s="410"/>
      <c r="MLS67" s="410"/>
      <c r="MLT67" s="410"/>
      <c r="MLU67" s="410"/>
      <c r="MLV67" s="410"/>
      <c r="MLW67" s="410"/>
      <c r="MLX67" s="410"/>
      <c r="MLY67" s="410"/>
      <c r="MLZ67" s="410"/>
      <c r="MMA67" s="410"/>
      <c r="MMB67" s="410"/>
      <c r="MMC67" s="410"/>
      <c r="MMD67" s="410"/>
      <c r="MME67" s="410"/>
      <c r="MMF67" s="410"/>
      <c r="MMG67" s="410"/>
      <c r="MMH67" s="410"/>
      <c r="MMI67" s="410"/>
      <c r="MMJ67" s="410"/>
      <c r="MMK67" s="410"/>
      <c r="MML67" s="410"/>
      <c r="MMM67" s="410"/>
      <c r="MMN67" s="410"/>
      <c r="MMO67" s="410"/>
      <c r="MMP67" s="410"/>
      <c r="MMQ67" s="410"/>
      <c r="MMR67" s="410"/>
      <c r="MMS67" s="410"/>
      <c r="MMT67" s="410"/>
      <c r="MMU67" s="410"/>
      <c r="MMV67" s="410"/>
      <c r="MMW67" s="410"/>
      <c r="MMX67" s="410"/>
      <c r="MMY67" s="410"/>
      <c r="MMZ67" s="410"/>
      <c r="MNA67" s="410"/>
      <c r="MNB67" s="410"/>
      <c r="MNC67" s="410"/>
      <c r="MND67" s="410"/>
      <c r="MNE67" s="410"/>
      <c r="MNF67" s="410"/>
      <c r="MNG67" s="410"/>
      <c r="MNH67" s="410"/>
      <c r="MNI67" s="410"/>
      <c r="MNJ67" s="410"/>
      <c r="MNK67" s="410"/>
      <c r="MNL67" s="410"/>
      <c r="MNM67" s="410"/>
      <c r="MNN67" s="410"/>
      <c r="MNO67" s="410"/>
      <c r="MNP67" s="410"/>
      <c r="MNQ67" s="410"/>
      <c r="MNR67" s="410"/>
      <c r="MNS67" s="410"/>
      <c r="MNT67" s="410"/>
      <c r="MNU67" s="410"/>
      <c r="MNV67" s="410"/>
      <c r="MNW67" s="410"/>
      <c r="MNX67" s="410"/>
      <c r="MNY67" s="410"/>
      <c r="MNZ67" s="410"/>
      <c r="MOA67" s="410"/>
      <c r="MOB67" s="410"/>
      <c r="MOC67" s="410"/>
      <c r="MOD67" s="410"/>
      <c r="MOE67" s="410"/>
      <c r="MOF67" s="410"/>
      <c r="MOG67" s="410"/>
      <c r="MOH67" s="410"/>
      <c r="MOI67" s="410"/>
      <c r="MOJ67" s="410"/>
      <c r="MOK67" s="410"/>
      <c r="MOL67" s="410"/>
      <c r="MOM67" s="410"/>
      <c r="MON67" s="410"/>
      <c r="MOO67" s="410"/>
      <c r="MOP67" s="410"/>
      <c r="MOQ67" s="410"/>
      <c r="MOR67" s="410"/>
      <c r="MOS67" s="410"/>
      <c r="MOT67" s="410"/>
      <c r="MOU67" s="410"/>
      <c r="MOV67" s="410"/>
      <c r="MOW67" s="410"/>
      <c r="MOX67" s="410"/>
      <c r="MOY67" s="410"/>
      <c r="MOZ67" s="410"/>
      <c r="MPA67" s="410"/>
      <c r="MPB67" s="410"/>
      <c r="MPC67" s="410"/>
      <c r="MPD67" s="410"/>
      <c r="MPE67" s="410"/>
      <c r="MPF67" s="410"/>
      <c r="MPG67" s="410"/>
      <c r="MPH67" s="410"/>
      <c r="MPI67" s="410"/>
      <c r="MPJ67" s="410"/>
      <c r="MPK67" s="410"/>
      <c r="MPL67" s="410"/>
      <c r="MPM67" s="410"/>
      <c r="MPN67" s="410"/>
      <c r="MPO67" s="410"/>
      <c r="MPP67" s="410"/>
      <c r="MPQ67" s="410"/>
      <c r="MPR67" s="410"/>
      <c r="MPS67" s="410"/>
      <c r="MPT67" s="410"/>
      <c r="MPU67" s="410"/>
      <c r="MPV67" s="410"/>
      <c r="MPW67" s="410"/>
      <c r="MPX67" s="410"/>
      <c r="MPY67" s="410"/>
      <c r="MPZ67" s="410"/>
      <c r="MQA67" s="410"/>
      <c r="MQB67" s="410"/>
      <c r="MQC67" s="410"/>
      <c r="MQD67" s="410"/>
      <c r="MQE67" s="410"/>
      <c r="MQF67" s="410"/>
      <c r="MQG67" s="410"/>
      <c r="MQH67" s="410"/>
      <c r="MQI67" s="410"/>
      <c r="MQJ67" s="410"/>
      <c r="MQK67" s="410"/>
      <c r="MQL67" s="410"/>
      <c r="MQM67" s="410"/>
      <c r="MQN67" s="410"/>
      <c r="MQO67" s="410"/>
      <c r="MQP67" s="410"/>
      <c r="MQQ67" s="410"/>
      <c r="MQR67" s="410"/>
      <c r="MQS67" s="410"/>
      <c r="MQT67" s="410"/>
      <c r="MQU67" s="410"/>
      <c r="MQV67" s="410"/>
      <c r="MQW67" s="410"/>
      <c r="MQX67" s="410"/>
      <c r="MQY67" s="410"/>
      <c r="MQZ67" s="410"/>
      <c r="MRA67" s="410"/>
      <c r="MRB67" s="410"/>
      <c r="MRC67" s="410"/>
      <c r="MRD67" s="410"/>
      <c r="MRE67" s="410"/>
      <c r="MRF67" s="410"/>
      <c r="MRG67" s="410"/>
      <c r="MRH67" s="410"/>
      <c r="MRI67" s="410"/>
      <c r="MRJ67" s="410"/>
      <c r="MRK67" s="410"/>
      <c r="MRL67" s="410"/>
      <c r="MRM67" s="410"/>
      <c r="MRN67" s="410"/>
      <c r="MRO67" s="410"/>
      <c r="MRP67" s="410"/>
      <c r="MRQ67" s="410"/>
      <c r="MRR67" s="410"/>
      <c r="MRS67" s="410"/>
      <c r="MRT67" s="410"/>
      <c r="MRU67" s="410"/>
      <c r="MRV67" s="410"/>
      <c r="MRW67" s="410"/>
      <c r="MRX67" s="410"/>
      <c r="MRY67" s="410"/>
      <c r="MRZ67" s="410"/>
      <c r="MSA67" s="410"/>
      <c r="MSB67" s="410"/>
      <c r="MSC67" s="410"/>
      <c r="MSD67" s="410"/>
      <c r="MSE67" s="410"/>
      <c r="MSF67" s="410"/>
      <c r="MSG67" s="410"/>
      <c r="MSH67" s="410"/>
      <c r="MSI67" s="410"/>
      <c r="MSJ67" s="410"/>
      <c r="MSK67" s="410"/>
      <c r="MSL67" s="410"/>
      <c r="MSM67" s="410"/>
      <c r="MSN67" s="410"/>
      <c r="MSO67" s="410"/>
      <c r="MSP67" s="410"/>
      <c r="MSQ67" s="410"/>
      <c r="MSR67" s="410"/>
      <c r="MSS67" s="410"/>
      <c r="MST67" s="410"/>
      <c r="MSU67" s="410"/>
      <c r="MSV67" s="410"/>
      <c r="MSW67" s="410"/>
      <c r="MSX67" s="410"/>
      <c r="MSY67" s="410"/>
      <c r="MSZ67" s="410"/>
      <c r="MTA67" s="410"/>
      <c r="MTB67" s="410"/>
      <c r="MTC67" s="410"/>
      <c r="MTD67" s="410"/>
      <c r="MTE67" s="410"/>
      <c r="MTF67" s="410"/>
      <c r="MTG67" s="410"/>
      <c r="MTH67" s="410"/>
      <c r="MTI67" s="410"/>
      <c r="MTJ67" s="410"/>
      <c r="MTK67" s="410"/>
      <c r="MTL67" s="410"/>
      <c r="MTM67" s="410"/>
      <c r="MTN67" s="410"/>
      <c r="MTO67" s="410"/>
      <c r="MTP67" s="410"/>
      <c r="MTQ67" s="410"/>
      <c r="MTR67" s="410"/>
      <c r="MTS67" s="410"/>
      <c r="MTT67" s="410"/>
      <c r="MTU67" s="410"/>
      <c r="MTV67" s="410"/>
      <c r="MTW67" s="410"/>
      <c r="MTX67" s="410"/>
      <c r="MTY67" s="410"/>
      <c r="MTZ67" s="410"/>
      <c r="MUA67" s="410"/>
      <c r="MUB67" s="410"/>
      <c r="MUC67" s="410"/>
      <c r="MUD67" s="410"/>
      <c r="MUE67" s="410"/>
      <c r="MUF67" s="410"/>
      <c r="MUG67" s="410"/>
      <c r="MUH67" s="410"/>
      <c r="MUI67" s="410"/>
      <c r="MUJ67" s="410"/>
      <c r="MUK67" s="410"/>
      <c r="MUL67" s="410"/>
      <c r="MUM67" s="410"/>
      <c r="MUN67" s="410"/>
      <c r="MUO67" s="410"/>
      <c r="MUP67" s="410"/>
      <c r="MUQ67" s="410"/>
      <c r="MUR67" s="410"/>
      <c r="MUS67" s="410"/>
      <c r="MUT67" s="410"/>
      <c r="MUU67" s="410"/>
      <c r="MUV67" s="410"/>
      <c r="MUW67" s="410"/>
      <c r="MUX67" s="410"/>
      <c r="MUY67" s="410"/>
      <c r="MUZ67" s="410"/>
      <c r="MVA67" s="410"/>
      <c r="MVB67" s="410"/>
      <c r="MVC67" s="410"/>
      <c r="MVD67" s="410"/>
      <c r="MVE67" s="410"/>
      <c r="MVF67" s="410"/>
      <c r="MVG67" s="410"/>
      <c r="MVH67" s="410"/>
      <c r="MVI67" s="410"/>
      <c r="MVJ67" s="410"/>
      <c r="MVK67" s="410"/>
      <c r="MVL67" s="410"/>
      <c r="MVM67" s="410"/>
      <c r="MVN67" s="410"/>
      <c r="MVO67" s="410"/>
      <c r="MVP67" s="410"/>
      <c r="MVQ67" s="410"/>
      <c r="MVR67" s="410"/>
      <c r="MVS67" s="410"/>
      <c r="MVT67" s="410"/>
      <c r="MVU67" s="410"/>
      <c r="MVV67" s="410"/>
      <c r="MVW67" s="410"/>
      <c r="MVX67" s="410"/>
      <c r="MVY67" s="410"/>
      <c r="MVZ67" s="410"/>
      <c r="MWA67" s="410"/>
      <c r="MWB67" s="410"/>
      <c r="MWC67" s="410"/>
      <c r="MWD67" s="410"/>
      <c r="MWE67" s="410"/>
      <c r="MWF67" s="410"/>
      <c r="MWG67" s="410"/>
      <c r="MWH67" s="410"/>
      <c r="MWI67" s="410"/>
      <c r="MWJ67" s="410"/>
      <c r="MWK67" s="410"/>
      <c r="MWL67" s="410"/>
      <c r="MWM67" s="410"/>
      <c r="MWN67" s="410"/>
      <c r="MWO67" s="410"/>
      <c r="MWP67" s="410"/>
      <c r="MWQ67" s="410"/>
      <c r="MWR67" s="410"/>
      <c r="MWS67" s="410"/>
      <c r="MWT67" s="410"/>
      <c r="MWU67" s="410"/>
      <c r="MWV67" s="410"/>
      <c r="MWW67" s="410"/>
      <c r="MWX67" s="410"/>
      <c r="MWY67" s="410"/>
      <c r="MWZ67" s="410"/>
      <c r="MXA67" s="410"/>
      <c r="MXB67" s="410"/>
      <c r="MXC67" s="410"/>
      <c r="MXD67" s="410"/>
      <c r="MXE67" s="410"/>
      <c r="MXF67" s="410"/>
      <c r="MXG67" s="410"/>
      <c r="MXH67" s="410"/>
      <c r="MXI67" s="410"/>
      <c r="MXJ67" s="410"/>
      <c r="MXK67" s="410"/>
      <c r="MXL67" s="410"/>
      <c r="MXM67" s="410"/>
      <c r="MXN67" s="410"/>
      <c r="MXO67" s="410"/>
      <c r="MXP67" s="410"/>
      <c r="MXQ67" s="410"/>
      <c r="MXR67" s="410"/>
      <c r="MXS67" s="410"/>
      <c r="MXT67" s="410"/>
      <c r="MXU67" s="410"/>
      <c r="MXV67" s="410"/>
      <c r="MXW67" s="410"/>
      <c r="MXX67" s="410"/>
      <c r="MXY67" s="410"/>
      <c r="MXZ67" s="410"/>
      <c r="MYA67" s="410"/>
      <c r="MYB67" s="410"/>
      <c r="MYC67" s="410"/>
      <c r="MYD67" s="410"/>
      <c r="MYE67" s="410"/>
      <c r="MYF67" s="410"/>
      <c r="MYG67" s="410"/>
      <c r="MYH67" s="410"/>
      <c r="MYI67" s="410"/>
      <c r="MYJ67" s="410"/>
      <c r="MYK67" s="410"/>
      <c r="MYL67" s="410"/>
      <c r="MYM67" s="410"/>
      <c r="MYN67" s="410"/>
      <c r="MYO67" s="410"/>
      <c r="MYP67" s="410"/>
      <c r="MYQ67" s="410"/>
      <c r="MYR67" s="410"/>
      <c r="MYS67" s="410"/>
      <c r="MYT67" s="410"/>
      <c r="MYU67" s="410"/>
      <c r="MYV67" s="410"/>
      <c r="MYW67" s="410"/>
      <c r="MYX67" s="410"/>
      <c r="MYY67" s="410"/>
      <c r="MYZ67" s="410"/>
      <c r="MZA67" s="410"/>
      <c r="MZB67" s="410"/>
      <c r="MZC67" s="410"/>
      <c r="MZD67" s="410"/>
      <c r="MZE67" s="410"/>
      <c r="MZF67" s="410"/>
      <c r="MZG67" s="410"/>
      <c r="MZH67" s="410"/>
      <c r="MZI67" s="410"/>
      <c r="MZJ67" s="410"/>
      <c r="MZK67" s="410"/>
      <c r="MZL67" s="410"/>
      <c r="MZM67" s="410"/>
      <c r="MZN67" s="410"/>
      <c r="MZO67" s="410"/>
      <c r="MZP67" s="410"/>
      <c r="MZQ67" s="410"/>
      <c r="MZR67" s="410"/>
      <c r="MZS67" s="410"/>
      <c r="MZT67" s="410"/>
      <c r="MZU67" s="410"/>
      <c r="MZV67" s="410"/>
      <c r="MZW67" s="410"/>
      <c r="MZX67" s="410"/>
      <c r="MZY67" s="410"/>
      <c r="MZZ67" s="410"/>
      <c r="NAA67" s="410"/>
      <c r="NAB67" s="410"/>
      <c r="NAC67" s="410"/>
      <c r="NAD67" s="410"/>
      <c r="NAE67" s="410"/>
      <c r="NAF67" s="410"/>
      <c r="NAG67" s="410"/>
      <c r="NAH67" s="410"/>
      <c r="NAI67" s="410"/>
      <c r="NAJ67" s="410"/>
      <c r="NAK67" s="410"/>
      <c r="NAL67" s="410"/>
      <c r="NAM67" s="410"/>
      <c r="NAN67" s="410"/>
      <c r="NAO67" s="410"/>
      <c r="NAP67" s="410"/>
      <c r="NAQ67" s="410"/>
      <c r="NAR67" s="410"/>
      <c r="NAS67" s="410"/>
      <c r="NAT67" s="410"/>
      <c r="NAU67" s="410"/>
      <c r="NAV67" s="410"/>
      <c r="NAW67" s="410"/>
      <c r="NAX67" s="410"/>
      <c r="NAY67" s="410"/>
      <c r="NAZ67" s="410"/>
      <c r="NBA67" s="410"/>
      <c r="NBB67" s="410"/>
      <c r="NBC67" s="410"/>
      <c r="NBD67" s="410"/>
      <c r="NBE67" s="410"/>
      <c r="NBF67" s="410"/>
      <c r="NBG67" s="410"/>
      <c r="NBH67" s="410"/>
      <c r="NBI67" s="410"/>
      <c r="NBJ67" s="410"/>
      <c r="NBK67" s="410"/>
      <c r="NBL67" s="410"/>
      <c r="NBM67" s="410"/>
      <c r="NBN67" s="410"/>
      <c r="NBO67" s="410"/>
      <c r="NBP67" s="410"/>
      <c r="NBQ67" s="410"/>
      <c r="NBR67" s="410"/>
      <c r="NBS67" s="410"/>
      <c r="NBT67" s="410"/>
      <c r="NBU67" s="410"/>
      <c r="NBV67" s="410"/>
      <c r="NBW67" s="410"/>
      <c r="NBX67" s="410"/>
      <c r="NBY67" s="410"/>
      <c r="NBZ67" s="410"/>
      <c r="NCA67" s="410"/>
      <c r="NCB67" s="410"/>
      <c r="NCC67" s="410"/>
      <c r="NCD67" s="410"/>
      <c r="NCE67" s="410"/>
      <c r="NCF67" s="410"/>
      <c r="NCG67" s="410"/>
      <c r="NCH67" s="410"/>
      <c r="NCI67" s="410"/>
      <c r="NCJ67" s="410"/>
      <c r="NCK67" s="410"/>
      <c r="NCL67" s="410"/>
      <c r="NCM67" s="410"/>
      <c r="NCN67" s="410"/>
      <c r="NCO67" s="410"/>
      <c r="NCP67" s="410"/>
      <c r="NCQ67" s="410"/>
      <c r="NCR67" s="410"/>
      <c r="NCS67" s="410"/>
      <c r="NCT67" s="410"/>
      <c r="NCU67" s="410"/>
      <c r="NCV67" s="410"/>
      <c r="NCW67" s="410"/>
      <c r="NCX67" s="410"/>
      <c r="NCY67" s="410"/>
      <c r="NCZ67" s="410"/>
      <c r="NDA67" s="410"/>
      <c r="NDB67" s="410"/>
      <c r="NDC67" s="410"/>
      <c r="NDD67" s="410"/>
      <c r="NDE67" s="410"/>
      <c r="NDF67" s="410"/>
      <c r="NDG67" s="410"/>
      <c r="NDH67" s="410"/>
      <c r="NDI67" s="410"/>
      <c r="NDJ67" s="410"/>
      <c r="NDK67" s="410"/>
      <c r="NDL67" s="410"/>
      <c r="NDM67" s="410"/>
      <c r="NDN67" s="410"/>
      <c r="NDO67" s="410"/>
      <c r="NDP67" s="410"/>
      <c r="NDQ67" s="410"/>
      <c r="NDR67" s="410"/>
      <c r="NDS67" s="410"/>
      <c r="NDT67" s="410"/>
      <c r="NDU67" s="410"/>
      <c r="NDV67" s="410"/>
      <c r="NDW67" s="410"/>
      <c r="NDX67" s="410"/>
      <c r="NDY67" s="410"/>
      <c r="NDZ67" s="410"/>
      <c r="NEA67" s="410"/>
      <c r="NEB67" s="410"/>
      <c r="NEC67" s="410"/>
      <c r="NED67" s="410"/>
      <c r="NEE67" s="410"/>
      <c r="NEF67" s="410"/>
      <c r="NEG67" s="410"/>
      <c r="NEH67" s="410"/>
      <c r="NEI67" s="410"/>
      <c r="NEJ67" s="410"/>
      <c r="NEK67" s="410"/>
      <c r="NEL67" s="410"/>
      <c r="NEM67" s="410"/>
      <c r="NEN67" s="410"/>
      <c r="NEO67" s="410"/>
      <c r="NEP67" s="410"/>
      <c r="NEQ67" s="410"/>
      <c r="NER67" s="410"/>
      <c r="NES67" s="410"/>
      <c r="NET67" s="410"/>
      <c r="NEU67" s="410"/>
      <c r="NEV67" s="410"/>
      <c r="NEW67" s="410"/>
      <c r="NEX67" s="410"/>
      <c r="NEY67" s="410"/>
      <c r="NEZ67" s="410"/>
      <c r="NFA67" s="410"/>
      <c r="NFB67" s="410"/>
      <c r="NFC67" s="410"/>
      <c r="NFD67" s="410"/>
      <c r="NFE67" s="410"/>
      <c r="NFF67" s="410"/>
      <c r="NFG67" s="410"/>
      <c r="NFH67" s="410"/>
      <c r="NFI67" s="410"/>
      <c r="NFJ67" s="410"/>
      <c r="NFK67" s="410"/>
      <c r="NFL67" s="410"/>
      <c r="NFM67" s="410"/>
      <c r="NFN67" s="410"/>
      <c r="NFO67" s="410"/>
      <c r="NFP67" s="410"/>
      <c r="NFQ67" s="410"/>
      <c r="NFR67" s="410"/>
      <c r="NFS67" s="410"/>
      <c r="NFT67" s="410"/>
      <c r="NFU67" s="410"/>
      <c r="NFV67" s="410"/>
      <c r="NFW67" s="410"/>
      <c r="NFX67" s="410"/>
      <c r="NFY67" s="410"/>
      <c r="NFZ67" s="410"/>
      <c r="NGA67" s="410"/>
      <c r="NGB67" s="410"/>
      <c r="NGC67" s="410"/>
      <c r="NGD67" s="410"/>
      <c r="NGE67" s="410"/>
      <c r="NGF67" s="410"/>
      <c r="NGG67" s="410"/>
      <c r="NGH67" s="410"/>
      <c r="NGI67" s="410"/>
      <c r="NGJ67" s="410"/>
      <c r="NGK67" s="410"/>
      <c r="NGL67" s="410"/>
      <c r="NGM67" s="410"/>
      <c r="NGN67" s="410"/>
      <c r="NGO67" s="410"/>
      <c r="NGP67" s="410"/>
      <c r="NGQ67" s="410"/>
      <c r="NGR67" s="410"/>
      <c r="NGS67" s="410"/>
      <c r="NGT67" s="410"/>
      <c r="NGU67" s="410"/>
      <c r="NGV67" s="410"/>
      <c r="NGW67" s="410"/>
      <c r="NGX67" s="410"/>
      <c r="NGY67" s="410"/>
      <c r="NGZ67" s="410"/>
      <c r="NHA67" s="410"/>
      <c r="NHB67" s="410"/>
      <c r="NHC67" s="410"/>
      <c r="NHD67" s="410"/>
      <c r="NHE67" s="410"/>
      <c r="NHF67" s="410"/>
      <c r="NHG67" s="410"/>
      <c r="NHH67" s="410"/>
      <c r="NHI67" s="410"/>
      <c r="NHJ67" s="410"/>
      <c r="NHK67" s="410"/>
      <c r="NHL67" s="410"/>
      <c r="NHM67" s="410"/>
      <c r="NHN67" s="410"/>
      <c r="NHO67" s="410"/>
      <c r="NHP67" s="410"/>
      <c r="NHQ67" s="410"/>
      <c r="NHR67" s="410"/>
      <c r="NHS67" s="410"/>
      <c r="NHT67" s="410"/>
      <c r="NHU67" s="410"/>
      <c r="NHV67" s="410"/>
      <c r="NHW67" s="410"/>
      <c r="NHX67" s="410"/>
      <c r="NHY67" s="410"/>
      <c r="NHZ67" s="410"/>
      <c r="NIA67" s="410"/>
      <c r="NIB67" s="410"/>
      <c r="NIC67" s="410"/>
      <c r="NID67" s="410"/>
      <c r="NIE67" s="410"/>
      <c r="NIF67" s="410"/>
      <c r="NIG67" s="410"/>
      <c r="NIH67" s="410"/>
      <c r="NII67" s="410"/>
      <c r="NIJ67" s="410"/>
      <c r="NIK67" s="410"/>
      <c r="NIL67" s="410"/>
      <c r="NIM67" s="410"/>
      <c r="NIN67" s="410"/>
      <c r="NIO67" s="410"/>
      <c r="NIP67" s="410"/>
      <c r="NIQ67" s="410"/>
      <c r="NIR67" s="410"/>
      <c r="NIS67" s="410"/>
      <c r="NIT67" s="410"/>
      <c r="NIU67" s="410"/>
      <c r="NIV67" s="410"/>
      <c r="NIW67" s="410"/>
      <c r="NIX67" s="410"/>
      <c r="NIY67" s="410"/>
      <c r="NIZ67" s="410"/>
      <c r="NJA67" s="410"/>
      <c r="NJB67" s="410"/>
      <c r="NJC67" s="410"/>
      <c r="NJD67" s="410"/>
      <c r="NJE67" s="410"/>
      <c r="NJF67" s="410"/>
      <c r="NJG67" s="410"/>
      <c r="NJH67" s="410"/>
      <c r="NJI67" s="410"/>
      <c r="NJJ67" s="410"/>
      <c r="NJK67" s="410"/>
      <c r="NJL67" s="410"/>
      <c r="NJM67" s="410"/>
      <c r="NJN67" s="410"/>
      <c r="NJO67" s="410"/>
      <c r="NJP67" s="410"/>
      <c r="NJQ67" s="410"/>
      <c r="NJR67" s="410"/>
      <c r="NJS67" s="410"/>
      <c r="NJT67" s="410"/>
      <c r="NJU67" s="410"/>
      <c r="NJV67" s="410"/>
      <c r="NJW67" s="410"/>
      <c r="NJX67" s="410"/>
      <c r="NJY67" s="410"/>
      <c r="NJZ67" s="410"/>
      <c r="NKA67" s="410"/>
      <c r="NKB67" s="410"/>
      <c r="NKC67" s="410"/>
      <c r="NKD67" s="410"/>
      <c r="NKE67" s="410"/>
      <c r="NKF67" s="410"/>
      <c r="NKG67" s="410"/>
      <c r="NKH67" s="410"/>
      <c r="NKI67" s="410"/>
      <c r="NKJ67" s="410"/>
      <c r="NKK67" s="410"/>
      <c r="NKL67" s="410"/>
      <c r="NKM67" s="410"/>
      <c r="NKN67" s="410"/>
      <c r="NKO67" s="410"/>
      <c r="NKP67" s="410"/>
      <c r="NKQ67" s="410"/>
      <c r="NKR67" s="410"/>
      <c r="NKS67" s="410"/>
      <c r="NKT67" s="410"/>
      <c r="NKU67" s="410"/>
      <c r="NKV67" s="410"/>
      <c r="NKW67" s="410"/>
      <c r="NKX67" s="410"/>
      <c r="NKY67" s="410"/>
      <c r="NKZ67" s="410"/>
      <c r="NLA67" s="410"/>
      <c r="NLB67" s="410"/>
      <c r="NLC67" s="410"/>
      <c r="NLD67" s="410"/>
      <c r="NLE67" s="410"/>
      <c r="NLF67" s="410"/>
      <c r="NLG67" s="410"/>
      <c r="NLH67" s="410"/>
      <c r="NLI67" s="410"/>
      <c r="NLJ67" s="410"/>
      <c r="NLK67" s="410"/>
      <c r="NLL67" s="410"/>
      <c r="NLM67" s="410"/>
      <c r="NLN67" s="410"/>
      <c r="NLO67" s="410"/>
      <c r="NLP67" s="410"/>
      <c r="NLQ67" s="410"/>
      <c r="NLR67" s="410"/>
      <c r="NLS67" s="410"/>
      <c r="NLT67" s="410"/>
      <c r="NLU67" s="410"/>
      <c r="NLV67" s="410"/>
      <c r="NLW67" s="410"/>
      <c r="NLX67" s="410"/>
      <c r="NLY67" s="410"/>
      <c r="NLZ67" s="410"/>
      <c r="NMA67" s="410"/>
      <c r="NMB67" s="410"/>
      <c r="NMC67" s="410"/>
      <c r="NMD67" s="410"/>
      <c r="NME67" s="410"/>
      <c r="NMF67" s="410"/>
      <c r="NMG67" s="410"/>
      <c r="NMH67" s="410"/>
      <c r="NMI67" s="410"/>
      <c r="NMJ67" s="410"/>
      <c r="NMK67" s="410"/>
      <c r="NML67" s="410"/>
      <c r="NMM67" s="410"/>
      <c r="NMN67" s="410"/>
      <c r="NMO67" s="410"/>
      <c r="NMP67" s="410"/>
      <c r="NMQ67" s="410"/>
      <c r="NMR67" s="410"/>
      <c r="NMS67" s="410"/>
      <c r="NMT67" s="410"/>
      <c r="NMU67" s="410"/>
      <c r="NMV67" s="410"/>
      <c r="NMW67" s="410"/>
      <c r="NMX67" s="410"/>
      <c r="NMY67" s="410"/>
      <c r="NMZ67" s="410"/>
      <c r="NNA67" s="410"/>
      <c r="NNB67" s="410"/>
      <c r="NNC67" s="410"/>
      <c r="NND67" s="410"/>
      <c r="NNE67" s="410"/>
      <c r="NNF67" s="410"/>
      <c r="NNG67" s="410"/>
      <c r="NNH67" s="410"/>
      <c r="NNI67" s="410"/>
      <c r="NNJ67" s="410"/>
      <c r="NNK67" s="410"/>
      <c r="NNL67" s="410"/>
      <c r="NNM67" s="410"/>
      <c r="NNN67" s="410"/>
      <c r="NNO67" s="410"/>
      <c r="NNP67" s="410"/>
      <c r="NNQ67" s="410"/>
      <c r="NNR67" s="410"/>
      <c r="NNS67" s="410"/>
      <c r="NNT67" s="410"/>
      <c r="NNU67" s="410"/>
      <c r="NNV67" s="410"/>
      <c r="NNW67" s="410"/>
      <c r="NNX67" s="410"/>
      <c r="NNY67" s="410"/>
      <c r="NNZ67" s="410"/>
      <c r="NOA67" s="410"/>
      <c r="NOB67" s="410"/>
      <c r="NOC67" s="410"/>
      <c r="NOD67" s="410"/>
      <c r="NOE67" s="410"/>
      <c r="NOF67" s="410"/>
      <c r="NOG67" s="410"/>
      <c r="NOH67" s="410"/>
      <c r="NOI67" s="410"/>
      <c r="NOJ67" s="410"/>
      <c r="NOK67" s="410"/>
      <c r="NOL67" s="410"/>
      <c r="NOM67" s="410"/>
      <c r="NON67" s="410"/>
      <c r="NOO67" s="410"/>
      <c r="NOP67" s="410"/>
      <c r="NOQ67" s="410"/>
      <c r="NOR67" s="410"/>
      <c r="NOS67" s="410"/>
      <c r="NOT67" s="410"/>
      <c r="NOU67" s="410"/>
      <c r="NOV67" s="410"/>
      <c r="NOW67" s="410"/>
      <c r="NOX67" s="410"/>
      <c r="NOY67" s="410"/>
      <c r="NOZ67" s="410"/>
      <c r="NPA67" s="410"/>
      <c r="NPB67" s="410"/>
      <c r="NPC67" s="410"/>
      <c r="NPD67" s="410"/>
      <c r="NPE67" s="410"/>
      <c r="NPF67" s="410"/>
      <c r="NPG67" s="410"/>
      <c r="NPH67" s="410"/>
      <c r="NPI67" s="410"/>
      <c r="NPJ67" s="410"/>
      <c r="NPK67" s="410"/>
      <c r="NPL67" s="410"/>
      <c r="NPM67" s="410"/>
      <c r="NPN67" s="410"/>
      <c r="NPO67" s="410"/>
      <c r="NPP67" s="410"/>
      <c r="NPQ67" s="410"/>
      <c r="NPR67" s="410"/>
      <c r="NPS67" s="410"/>
      <c r="NPT67" s="410"/>
      <c r="NPU67" s="410"/>
      <c r="NPV67" s="410"/>
      <c r="NPW67" s="410"/>
      <c r="NPX67" s="410"/>
      <c r="NPY67" s="410"/>
      <c r="NPZ67" s="410"/>
      <c r="NQA67" s="410"/>
      <c r="NQB67" s="410"/>
      <c r="NQC67" s="410"/>
      <c r="NQD67" s="410"/>
      <c r="NQE67" s="410"/>
      <c r="NQF67" s="410"/>
      <c r="NQG67" s="410"/>
      <c r="NQH67" s="410"/>
      <c r="NQI67" s="410"/>
      <c r="NQJ67" s="410"/>
      <c r="NQK67" s="410"/>
      <c r="NQL67" s="410"/>
      <c r="NQM67" s="410"/>
      <c r="NQN67" s="410"/>
      <c r="NQO67" s="410"/>
      <c r="NQP67" s="410"/>
      <c r="NQQ67" s="410"/>
      <c r="NQR67" s="410"/>
      <c r="NQS67" s="410"/>
      <c r="NQT67" s="410"/>
      <c r="NQU67" s="410"/>
      <c r="NQV67" s="410"/>
      <c r="NQW67" s="410"/>
      <c r="NQX67" s="410"/>
      <c r="NQY67" s="410"/>
      <c r="NQZ67" s="410"/>
      <c r="NRA67" s="410"/>
      <c r="NRB67" s="410"/>
      <c r="NRC67" s="410"/>
      <c r="NRD67" s="410"/>
      <c r="NRE67" s="410"/>
      <c r="NRF67" s="410"/>
      <c r="NRG67" s="410"/>
      <c r="NRH67" s="410"/>
      <c r="NRI67" s="410"/>
      <c r="NRJ67" s="410"/>
      <c r="NRK67" s="410"/>
      <c r="NRL67" s="410"/>
      <c r="NRM67" s="410"/>
      <c r="NRN67" s="410"/>
      <c r="NRO67" s="410"/>
      <c r="NRP67" s="410"/>
      <c r="NRQ67" s="410"/>
      <c r="NRR67" s="410"/>
      <c r="NRS67" s="410"/>
      <c r="NRT67" s="410"/>
      <c r="NRU67" s="410"/>
      <c r="NRV67" s="410"/>
      <c r="NRW67" s="410"/>
      <c r="NRX67" s="410"/>
      <c r="NRY67" s="410"/>
      <c r="NRZ67" s="410"/>
      <c r="NSA67" s="410"/>
      <c r="NSB67" s="410"/>
      <c r="NSC67" s="410"/>
      <c r="NSD67" s="410"/>
      <c r="NSE67" s="410"/>
      <c r="NSF67" s="410"/>
      <c r="NSG67" s="410"/>
      <c r="NSH67" s="410"/>
      <c r="NSI67" s="410"/>
      <c r="NSJ67" s="410"/>
      <c r="NSK67" s="410"/>
      <c r="NSL67" s="410"/>
      <c r="NSM67" s="410"/>
      <c r="NSN67" s="410"/>
      <c r="NSO67" s="410"/>
      <c r="NSP67" s="410"/>
      <c r="NSQ67" s="410"/>
      <c r="NSR67" s="410"/>
      <c r="NSS67" s="410"/>
      <c r="NST67" s="410"/>
      <c r="NSU67" s="410"/>
      <c r="NSV67" s="410"/>
      <c r="NSW67" s="410"/>
      <c r="NSX67" s="410"/>
      <c r="NSY67" s="410"/>
      <c r="NSZ67" s="410"/>
      <c r="NTA67" s="410"/>
      <c r="NTB67" s="410"/>
      <c r="NTC67" s="410"/>
      <c r="NTD67" s="410"/>
      <c r="NTE67" s="410"/>
      <c r="NTF67" s="410"/>
      <c r="NTG67" s="410"/>
      <c r="NTH67" s="410"/>
      <c r="NTI67" s="410"/>
      <c r="NTJ67" s="410"/>
      <c r="NTK67" s="410"/>
      <c r="NTL67" s="410"/>
      <c r="NTM67" s="410"/>
      <c r="NTN67" s="410"/>
      <c r="NTO67" s="410"/>
      <c r="NTP67" s="410"/>
      <c r="NTQ67" s="410"/>
      <c r="NTR67" s="410"/>
      <c r="NTS67" s="410"/>
      <c r="NTT67" s="410"/>
      <c r="NTU67" s="410"/>
      <c r="NTV67" s="410"/>
      <c r="NTW67" s="410"/>
      <c r="NTX67" s="410"/>
      <c r="NTY67" s="410"/>
      <c r="NTZ67" s="410"/>
      <c r="NUA67" s="410"/>
      <c r="NUB67" s="410"/>
      <c r="NUC67" s="410"/>
      <c r="NUD67" s="410"/>
      <c r="NUE67" s="410"/>
      <c r="NUF67" s="410"/>
      <c r="NUG67" s="410"/>
      <c r="NUH67" s="410"/>
      <c r="NUI67" s="410"/>
      <c r="NUJ67" s="410"/>
      <c r="NUK67" s="410"/>
      <c r="NUL67" s="410"/>
      <c r="NUM67" s="410"/>
      <c r="NUN67" s="410"/>
      <c r="NUO67" s="410"/>
      <c r="NUP67" s="410"/>
      <c r="NUQ67" s="410"/>
      <c r="NUR67" s="410"/>
      <c r="NUS67" s="410"/>
      <c r="NUT67" s="410"/>
      <c r="NUU67" s="410"/>
      <c r="NUV67" s="410"/>
      <c r="NUW67" s="410"/>
      <c r="NUX67" s="410"/>
      <c r="NUY67" s="410"/>
      <c r="NUZ67" s="410"/>
      <c r="NVA67" s="410"/>
      <c r="NVB67" s="410"/>
      <c r="NVC67" s="410"/>
      <c r="NVD67" s="410"/>
      <c r="NVE67" s="410"/>
      <c r="NVF67" s="410"/>
      <c r="NVG67" s="410"/>
      <c r="NVH67" s="410"/>
      <c r="NVI67" s="410"/>
      <c r="NVJ67" s="410"/>
      <c r="NVK67" s="410"/>
      <c r="NVL67" s="410"/>
      <c r="NVM67" s="410"/>
      <c r="NVN67" s="410"/>
      <c r="NVO67" s="410"/>
      <c r="NVP67" s="410"/>
      <c r="NVQ67" s="410"/>
      <c r="NVR67" s="410"/>
      <c r="NVS67" s="410"/>
      <c r="NVT67" s="410"/>
      <c r="NVU67" s="410"/>
      <c r="NVV67" s="410"/>
      <c r="NVW67" s="410"/>
      <c r="NVX67" s="410"/>
      <c r="NVY67" s="410"/>
      <c r="NVZ67" s="410"/>
      <c r="NWA67" s="410"/>
      <c r="NWB67" s="410"/>
      <c r="NWC67" s="410"/>
      <c r="NWD67" s="410"/>
      <c r="NWE67" s="410"/>
      <c r="NWF67" s="410"/>
      <c r="NWG67" s="410"/>
      <c r="NWH67" s="410"/>
      <c r="NWI67" s="410"/>
      <c r="NWJ67" s="410"/>
      <c r="NWK67" s="410"/>
      <c r="NWL67" s="410"/>
      <c r="NWM67" s="410"/>
      <c r="NWN67" s="410"/>
      <c r="NWO67" s="410"/>
      <c r="NWP67" s="410"/>
      <c r="NWQ67" s="410"/>
      <c r="NWR67" s="410"/>
      <c r="NWS67" s="410"/>
      <c r="NWT67" s="410"/>
      <c r="NWU67" s="410"/>
      <c r="NWV67" s="410"/>
      <c r="NWW67" s="410"/>
      <c r="NWX67" s="410"/>
      <c r="NWY67" s="410"/>
      <c r="NWZ67" s="410"/>
      <c r="NXA67" s="410"/>
      <c r="NXB67" s="410"/>
      <c r="NXC67" s="410"/>
      <c r="NXD67" s="410"/>
      <c r="NXE67" s="410"/>
      <c r="NXF67" s="410"/>
      <c r="NXG67" s="410"/>
      <c r="NXH67" s="410"/>
      <c r="NXI67" s="410"/>
      <c r="NXJ67" s="410"/>
      <c r="NXK67" s="410"/>
      <c r="NXL67" s="410"/>
      <c r="NXM67" s="410"/>
      <c r="NXN67" s="410"/>
      <c r="NXO67" s="410"/>
      <c r="NXP67" s="410"/>
      <c r="NXQ67" s="410"/>
      <c r="NXR67" s="410"/>
      <c r="NXS67" s="410"/>
      <c r="NXT67" s="410"/>
      <c r="NXU67" s="410"/>
      <c r="NXV67" s="410"/>
      <c r="NXW67" s="410"/>
      <c r="NXX67" s="410"/>
      <c r="NXY67" s="410"/>
      <c r="NXZ67" s="410"/>
      <c r="NYA67" s="410"/>
      <c r="NYB67" s="410"/>
      <c r="NYC67" s="410"/>
      <c r="NYD67" s="410"/>
      <c r="NYE67" s="410"/>
      <c r="NYF67" s="410"/>
      <c r="NYG67" s="410"/>
      <c r="NYH67" s="410"/>
      <c r="NYI67" s="410"/>
      <c r="NYJ67" s="410"/>
      <c r="NYK67" s="410"/>
      <c r="NYL67" s="410"/>
      <c r="NYM67" s="410"/>
      <c r="NYN67" s="410"/>
      <c r="NYO67" s="410"/>
      <c r="NYP67" s="410"/>
      <c r="NYQ67" s="410"/>
      <c r="NYR67" s="410"/>
      <c r="NYS67" s="410"/>
      <c r="NYT67" s="410"/>
      <c r="NYU67" s="410"/>
      <c r="NYV67" s="410"/>
      <c r="NYW67" s="410"/>
      <c r="NYX67" s="410"/>
      <c r="NYY67" s="410"/>
      <c r="NYZ67" s="410"/>
      <c r="NZA67" s="410"/>
      <c r="NZB67" s="410"/>
      <c r="NZC67" s="410"/>
      <c r="NZD67" s="410"/>
      <c r="NZE67" s="410"/>
      <c r="NZF67" s="410"/>
      <c r="NZG67" s="410"/>
      <c r="NZH67" s="410"/>
      <c r="NZI67" s="410"/>
      <c r="NZJ67" s="410"/>
      <c r="NZK67" s="410"/>
      <c r="NZL67" s="410"/>
      <c r="NZM67" s="410"/>
      <c r="NZN67" s="410"/>
      <c r="NZO67" s="410"/>
      <c r="NZP67" s="410"/>
      <c r="NZQ67" s="410"/>
      <c r="NZR67" s="410"/>
      <c r="NZS67" s="410"/>
      <c r="NZT67" s="410"/>
      <c r="NZU67" s="410"/>
      <c r="NZV67" s="410"/>
      <c r="NZW67" s="410"/>
      <c r="NZX67" s="410"/>
      <c r="NZY67" s="410"/>
      <c r="NZZ67" s="410"/>
      <c r="OAA67" s="410"/>
      <c r="OAB67" s="410"/>
      <c r="OAC67" s="410"/>
      <c r="OAD67" s="410"/>
      <c r="OAE67" s="410"/>
      <c r="OAF67" s="410"/>
      <c r="OAG67" s="410"/>
      <c r="OAH67" s="410"/>
      <c r="OAI67" s="410"/>
      <c r="OAJ67" s="410"/>
      <c r="OAK67" s="410"/>
      <c r="OAL67" s="410"/>
      <c r="OAM67" s="410"/>
      <c r="OAN67" s="410"/>
      <c r="OAO67" s="410"/>
      <c r="OAP67" s="410"/>
      <c r="OAQ67" s="410"/>
      <c r="OAR67" s="410"/>
      <c r="OAS67" s="410"/>
      <c r="OAT67" s="410"/>
      <c r="OAU67" s="410"/>
      <c r="OAV67" s="410"/>
      <c r="OAW67" s="410"/>
      <c r="OAX67" s="410"/>
      <c r="OAY67" s="410"/>
      <c r="OAZ67" s="410"/>
      <c r="OBA67" s="410"/>
      <c r="OBB67" s="410"/>
      <c r="OBC67" s="410"/>
      <c r="OBD67" s="410"/>
      <c r="OBE67" s="410"/>
      <c r="OBF67" s="410"/>
      <c r="OBG67" s="410"/>
      <c r="OBH67" s="410"/>
      <c r="OBI67" s="410"/>
      <c r="OBJ67" s="410"/>
      <c r="OBK67" s="410"/>
      <c r="OBL67" s="410"/>
      <c r="OBM67" s="410"/>
      <c r="OBN67" s="410"/>
      <c r="OBO67" s="410"/>
      <c r="OBP67" s="410"/>
      <c r="OBQ67" s="410"/>
      <c r="OBR67" s="410"/>
      <c r="OBS67" s="410"/>
      <c r="OBT67" s="410"/>
      <c r="OBU67" s="410"/>
      <c r="OBV67" s="410"/>
      <c r="OBW67" s="410"/>
      <c r="OBX67" s="410"/>
      <c r="OBY67" s="410"/>
      <c r="OBZ67" s="410"/>
      <c r="OCA67" s="410"/>
      <c r="OCB67" s="410"/>
      <c r="OCC67" s="410"/>
      <c r="OCD67" s="410"/>
      <c r="OCE67" s="410"/>
      <c r="OCF67" s="410"/>
      <c r="OCG67" s="410"/>
      <c r="OCH67" s="410"/>
      <c r="OCI67" s="410"/>
      <c r="OCJ67" s="410"/>
      <c r="OCK67" s="410"/>
      <c r="OCL67" s="410"/>
      <c r="OCM67" s="410"/>
      <c r="OCN67" s="410"/>
      <c r="OCO67" s="410"/>
      <c r="OCP67" s="410"/>
      <c r="OCQ67" s="410"/>
      <c r="OCR67" s="410"/>
      <c r="OCS67" s="410"/>
      <c r="OCT67" s="410"/>
      <c r="OCU67" s="410"/>
      <c r="OCV67" s="410"/>
      <c r="OCW67" s="410"/>
      <c r="OCX67" s="410"/>
      <c r="OCY67" s="410"/>
      <c r="OCZ67" s="410"/>
      <c r="ODA67" s="410"/>
      <c r="ODB67" s="410"/>
      <c r="ODC67" s="410"/>
      <c r="ODD67" s="410"/>
      <c r="ODE67" s="410"/>
      <c r="ODF67" s="410"/>
      <c r="ODG67" s="410"/>
      <c r="ODH67" s="410"/>
      <c r="ODI67" s="410"/>
      <c r="ODJ67" s="410"/>
      <c r="ODK67" s="410"/>
      <c r="ODL67" s="410"/>
      <c r="ODM67" s="410"/>
      <c r="ODN67" s="410"/>
      <c r="ODO67" s="410"/>
      <c r="ODP67" s="410"/>
      <c r="ODQ67" s="410"/>
      <c r="ODR67" s="410"/>
      <c r="ODS67" s="410"/>
      <c r="ODT67" s="410"/>
      <c r="ODU67" s="410"/>
      <c r="ODV67" s="410"/>
      <c r="ODW67" s="410"/>
      <c r="ODX67" s="410"/>
      <c r="ODY67" s="410"/>
      <c r="ODZ67" s="410"/>
      <c r="OEA67" s="410"/>
      <c r="OEB67" s="410"/>
      <c r="OEC67" s="410"/>
      <c r="OED67" s="410"/>
      <c r="OEE67" s="410"/>
      <c r="OEF67" s="410"/>
      <c r="OEG67" s="410"/>
      <c r="OEH67" s="410"/>
      <c r="OEI67" s="410"/>
      <c r="OEJ67" s="410"/>
      <c r="OEK67" s="410"/>
      <c r="OEL67" s="410"/>
      <c r="OEM67" s="410"/>
      <c r="OEN67" s="410"/>
      <c r="OEO67" s="410"/>
      <c r="OEP67" s="410"/>
      <c r="OEQ67" s="410"/>
      <c r="OER67" s="410"/>
      <c r="OES67" s="410"/>
      <c r="OET67" s="410"/>
      <c r="OEU67" s="410"/>
      <c r="OEV67" s="410"/>
      <c r="OEW67" s="410"/>
      <c r="OEX67" s="410"/>
      <c r="OEY67" s="410"/>
      <c r="OEZ67" s="410"/>
      <c r="OFA67" s="410"/>
      <c r="OFB67" s="410"/>
      <c r="OFC67" s="410"/>
      <c r="OFD67" s="410"/>
      <c r="OFE67" s="410"/>
      <c r="OFF67" s="410"/>
      <c r="OFG67" s="410"/>
      <c r="OFH67" s="410"/>
      <c r="OFI67" s="410"/>
      <c r="OFJ67" s="410"/>
      <c r="OFK67" s="410"/>
      <c r="OFL67" s="410"/>
      <c r="OFM67" s="410"/>
      <c r="OFN67" s="410"/>
      <c r="OFO67" s="410"/>
      <c r="OFP67" s="410"/>
      <c r="OFQ67" s="410"/>
      <c r="OFR67" s="410"/>
      <c r="OFS67" s="410"/>
      <c r="OFT67" s="410"/>
      <c r="OFU67" s="410"/>
      <c r="OFV67" s="410"/>
      <c r="OFW67" s="410"/>
      <c r="OFX67" s="410"/>
      <c r="OFY67" s="410"/>
      <c r="OFZ67" s="410"/>
      <c r="OGA67" s="410"/>
      <c r="OGB67" s="410"/>
      <c r="OGC67" s="410"/>
      <c r="OGD67" s="410"/>
      <c r="OGE67" s="410"/>
      <c r="OGF67" s="410"/>
      <c r="OGG67" s="410"/>
      <c r="OGH67" s="410"/>
      <c r="OGI67" s="410"/>
      <c r="OGJ67" s="410"/>
      <c r="OGK67" s="410"/>
      <c r="OGL67" s="410"/>
      <c r="OGM67" s="410"/>
      <c r="OGN67" s="410"/>
      <c r="OGO67" s="410"/>
      <c r="OGP67" s="410"/>
      <c r="OGQ67" s="410"/>
      <c r="OGR67" s="410"/>
      <c r="OGS67" s="410"/>
      <c r="OGT67" s="410"/>
      <c r="OGU67" s="410"/>
      <c r="OGV67" s="410"/>
      <c r="OGW67" s="410"/>
      <c r="OGX67" s="410"/>
      <c r="OGY67" s="410"/>
      <c r="OGZ67" s="410"/>
      <c r="OHA67" s="410"/>
      <c r="OHB67" s="410"/>
      <c r="OHC67" s="410"/>
      <c r="OHD67" s="410"/>
      <c r="OHE67" s="410"/>
      <c r="OHF67" s="410"/>
      <c r="OHG67" s="410"/>
      <c r="OHH67" s="410"/>
      <c r="OHI67" s="410"/>
      <c r="OHJ67" s="410"/>
      <c r="OHK67" s="410"/>
      <c r="OHL67" s="410"/>
      <c r="OHM67" s="410"/>
      <c r="OHN67" s="410"/>
      <c r="OHO67" s="410"/>
      <c r="OHP67" s="410"/>
      <c r="OHQ67" s="410"/>
      <c r="OHR67" s="410"/>
      <c r="OHS67" s="410"/>
      <c r="OHT67" s="410"/>
      <c r="OHU67" s="410"/>
      <c r="OHV67" s="410"/>
      <c r="OHW67" s="410"/>
      <c r="OHX67" s="410"/>
      <c r="OHY67" s="410"/>
      <c r="OHZ67" s="410"/>
      <c r="OIA67" s="410"/>
      <c r="OIB67" s="410"/>
      <c r="OIC67" s="410"/>
      <c r="OID67" s="410"/>
      <c r="OIE67" s="410"/>
      <c r="OIF67" s="410"/>
      <c r="OIG67" s="410"/>
      <c r="OIH67" s="410"/>
      <c r="OII67" s="410"/>
      <c r="OIJ67" s="410"/>
      <c r="OIK67" s="410"/>
      <c r="OIL67" s="410"/>
      <c r="OIM67" s="410"/>
      <c r="OIN67" s="410"/>
      <c r="OIO67" s="410"/>
      <c r="OIP67" s="410"/>
      <c r="OIQ67" s="410"/>
      <c r="OIR67" s="410"/>
      <c r="OIS67" s="410"/>
      <c r="OIT67" s="410"/>
      <c r="OIU67" s="410"/>
      <c r="OIV67" s="410"/>
      <c r="OIW67" s="410"/>
      <c r="OIX67" s="410"/>
      <c r="OIY67" s="410"/>
      <c r="OIZ67" s="410"/>
      <c r="OJA67" s="410"/>
      <c r="OJB67" s="410"/>
      <c r="OJC67" s="410"/>
      <c r="OJD67" s="410"/>
      <c r="OJE67" s="410"/>
      <c r="OJF67" s="410"/>
      <c r="OJG67" s="410"/>
      <c r="OJH67" s="410"/>
      <c r="OJI67" s="410"/>
      <c r="OJJ67" s="410"/>
      <c r="OJK67" s="410"/>
      <c r="OJL67" s="410"/>
      <c r="OJM67" s="410"/>
      <c r="OJN67" s="410"/>
      <c r="OJO67" s="410"/>
      <c r="OJP67" s="410"/>
      <c r="OJQ67" s="410"/>
      <c r="OJR67" s="410"/>
      <c r="OJS67" s="410"/>
      <c r="OJT67" s="410"/>
      <c r="OJU67" s="410"/>
      <c r="OJV67" s="410"/>
      <c r="OJW67" s="410"/>
      <c r="OJX67" s="410"/>
      <c r="OJY67" s="410"/>
      <c r="OJZ67" s="410"/>
      <c r="OKA67" s="410"/>
      <c r="OKB67" s="410"/>
      <c r="OKC67" s="410"/>
      <c r="OKD67" s="410"/>
      <c r="OKE67" s="410"/>
      <c r="OKF67" s="410"/>
      <c r="OKG67" s="410"/>
      <c r="OKH67" s="410"/>
      <c r="OKI67" s="410"/>
      <c r="OKJ67" s="410"/>
      <c r="OKK67" s="410"/>
      <c r="OKL67" s="410"/>
      <c r="OKM67" s="410"/>
      <c r="OKN67" s="410"/>
      <c r="OKO67" s="410"/>
      <c r="OKP67" s="410"/>
      <c r="OKQ67" s="410"/>
      <c r="OKR67" s="410"/>
      <c r="OKS67" s="410"/>
      <c r="OKT67" s="410"/>
      <c r="OKU67" s="410"/>
      <c r="OKV67" s="410"/>
      <c r="OKW67" s="410"/>
      <c r="OKX67" s="410"/>
      <c r="OKY67" s="410"/>
      <c r="OKZ67" s="410"/>
      <c r="OLA67" s="410"/>
      <c r="OLB67" s="410"/>
      <c r="OLC67" s="410"/>
      <c r="OLD67" s="410"/>
      <c r="OLE67" s="410"/>
      <c r="OLF67" s="410"/>
      <c r="OLG67" s="410"/>
      <c r="OLH67" s="410"/>
      <c r="OLI67" s="410"/>
      <c r="OLJ67" s="410"/>
      <c r="OLK67" s="410"/>
      <c r="OLL67" s="410"/>
      <c r="OLM67" s="410"/>
      <c r="OLN67" s="410"/>
      <c r="OLO67" s="410"/>
      <c r="OLP67" s="410"/>
      <c r="OLQ67" s="410"/>
      <c r="OLR67" s="410"/>
      <c r="OLS67" s="410"/>
      <c r="OLT67" s="410"/>
      <c r="OLU67" s="410"/>
      <c r="OLV67" s="410"/>
      <c r="OLW67" s="410"/>
      <c r="OLX67" s="410"/>
      <c r="OLY67" s="410"/>
      <c r="OLZ67" s="410"/>
      <c r="OMA67" s="410"/>
      <c r="OMB67" s="410"/>
      <c r="OMC67" s="410"/>
      <c r="OMD67" s="410"/>
      <c r="OME67" s="410"/>
      <c r="OMF67" s="410"/>
      <c r="OMG67" s="410"/>
      <c r="OMH67" s="410"/>
      <c r="OMI67" s="410"/>
      <c r="OMJ67" s="410"/>
      <c r="OMK67" s="410"/>
      <c r="OML67" s="410"/>
      <c r="OMM67" s="410"/>
      <c r="OMN67" s="410"/>
      <c r="OMO67" s="410"/>
      <c r="OMP67" s="410"/>
      <c r="OMQ67" s="410"/>
      <c r="OMR67" s="410"/>
      <c r="OMS67" s="410"/>
      <c r="OMT67" s="410"/>
      <c r="OMU67" s="410"/>
      <c r="OMV67" s="410"/>
      <c r="OMW67" s="410"/>
      <c r="OMX67" s="410"/>
      <c r="OMY67" s="410"/>
      <c r="OMZ67" s="410"/>
      <c r="ONA67" s="410"/>
      <c r="ONB67" s="410"/>
      <c r="ONC67" s="410"/>
      <c r="OND67" s="410"/>
      <c r="ONE67" s="410"/>
      <c r="ONF67" s="410"/>
      <c r="ONG67" s="410"/>
      <c r="ONH67" s="410"/>
      <c r="ONI67" s="410"/>
      <c r="ONJ67" s="410"/>
      <c r="ONK67" s="410"/>
      <c r="ONL67" s="410"/>
      <c r="ONM67" s="410"/>
      <c r="ONN67" s="410"/>
      <c r="ONO67" s="410"/>
      <c r="ONP67" s="410"/>
      <c r="ONQ67" s="410"/>
      <c r="ONR67" s="410"/>
      <c r="ONS67" s="410"/>
      <c r="ONT67" s="410"/>
      <c r="ONU67" s="410"/>
      <c r="ONV67" s="410"/>
      <c r="ONW67" s="410"/>
      <c r="ONX67" s="410"/>
      <c r="ONY67" s="410"/>
      <c r="ONZ67" s="410"/>
      <c r="OOA67" s="410"/>
      <c r="OOB67" s="410"/>
      <c r="OOC67" s="410"/>
      <c r="OOD67" s="410"/>
      <c r="OOE67" s="410"/>
      <c r="OOF67" s="410"/>
      <c r="OOG67" s="410"/>
      <c r="OOH67" s="410"/>
      <c r="OOI67" s="410"/>
      <c r="OOJ67" s="410"/>
      <c r="OOK67" s="410"/>
      <c r="OOL67" s="410"/>
      <c r="OOM67" s="410"/>
      <c r="OON67" s="410"/>
      <c r="OOO67" s="410"/>
      <c r="OOP67" s="410"/>
      <c r="OOQ67" s="410"/>
      <c r="OOR67" s="410"/>
      <c r="OOS67" s="410"/>
      <c r="OOT67" s="410"/>
      <c r="OOU67" s="410"/>
      <c r="OOV67" s="410"/>
      <c r="OOW67" s="410"/>
      <c r="OOX67" s="410"/>
      <c r="OOY67" s="410"/>
      <c r="OOZ67" s="410"/>
      <c r="OPA67" s="410"/>
      <c r="OPB67" s="410"/>
      <c r="OPC67" s="410"/>
      <c r="OPD67" s="410"/>
      <c r="OPE67" s="410"/>
      <c r="OPF67" s="410"/>
      <c r="OPG67" s="410"/>
      <c r="OPH67" s="410"/>
      <c r="OPI67" s="410"/>
      <c r="OPJ67" s="410"/>
      <c r="OPK67" s="410"/>
      <c r="OPL67" s="410"/>
      <c r="OPM67" s="410"/>
      <c r="OPN67" s="410"/>
      <c r="OPO67" s="410"/>
      <c r="OPP67" s="410"/>
      <c r="OPQ67" s="410"/>
      <c r="OPR67" s="410"/>
      <c r="OPS67" s="410"/>
      <c r="OPT67" s="410"/>
      <c r="OPU67" s="410"/>
      <c r="OPV67" s="410"/>
      <c r="OPW67" s="410"/>
      <c r="OPX67" s="410"/>
      <c r="OPY67" s="410"/>
      <c r="OPZ67" s="410"/>
      <c r="OQA67" s="410"/>
      <c r="OQB67" s="410"/>
      <c r="OQC67" s="410"/>
      <c r="OQD67" s="410"/>
      <c r="OQE67" s="410"/>
      <c r="OQF67" s="410"/>
      <c r="OQG67" s="410"/>
      <c r="OQH67" s="410"/>
      <c r="OQI67" s="410"/>
      <c r="OQJ67" s="410"/>
      <c r="OQK67" s="410"/>
      <c r="OQL67" s="410"/>
      <c r="OQM67" s="410"/>
      <c r="OQN67" s="410"/>
      <c r="OQO67" s="410"/>
      <c r="OQP67" s="410"/>
      <c r="OQQ67" s="410"/>
      <c r="OQR67" s="410"/>
      <c r="OQS67" s="410"/>
      <c r="OQT67" s="410"/>
      <c r="OQU67" s="410"/>
      <c r="OQV67" s="410"/>
      <c r="OQW67" s="410"/>
      <c r="OQX67" s="410"/>
      <c r="OQY67" s="410"/>
      <c r="OQZ67" s="410"/>
      <c r="ORA67" s="410"/>
      <c r="ORB67" s="410"/>
      <c r="ORC67" s="410"/>
      <c r="ORD67" s="410"/>
      <c r="ORE67" s="410"/>
      <c r="ORF67" s="410"/>
      <c r="ORG67" s="410"/>
      <c r="ORH67" s="410"/>
      <c r="ORI67" s="410"/>
      <c r="ORJ67" s="410"/>
      <c r="ORK67" s="410"/>
      <c r="ORL67" s="410"/>
      <c r="ORM67" s="410"/>
      <c r="ORN67" s="410"/>
      <c r="ORO67" s="410"/>
      <c r="ORP67" s="410"/>
      <c r="ORQ67" s="410"/>
      <c r="ORR67" s="410"/>
      <c r="ORS67" s="410"/>
      <c r="ORT67" s="410"/>
      <c r="ORU67" s="410"/>
      <c r="ORV67" s="410"/>
      <c r="ORW67" s="410"/>
      <c r="ORX67" s="410"/>
      <c r="ORY67" s="410"/>
      <c r="ORZ67" s="410"/>
      <c r="OSA67" s="410"/>
      <c r="OSB67" s="410"/>
      <c r="OSC67" s="410"/>
      <c r="OSD67" s="410"/>
      <c r="OSE67" s="410"/>
      <c r="OSF67" s="410"/>
      <c r="OSG67" s="410"/>
      <c r="OSH67" s="410"/>
      <c r="OSI67" s="410"/>
      <c r="OSJ67" s="410"/>
      <c r="OSK67" s="410"/>
      <c r="OSL67" s="410"/>
      <c r="OSM67" s="410"/>
      <c r="OSN67" s="410"/>
      <c r="OSO67" s="410"/>
      <c r="OSP67" s="410"/>
      <c r="OSQ67" s="410"/>
      <c r="OSR67" s="410"/>
      <c r="OSS67" s="410"/>
      <c r="OST67" s="410"/>
      <c r="OSU67" s="410"/>
      <c r="OSV67" s="410"/>
      <c r="OSW67" s="410"/>
      <c r="OSX67" s="410"/>
      <c r="OSY67" s="410"/>
      <c r="OSZ67" s="410"/>
      <c r="OTA67" s="410"/>
      <c r="OTB67" s="410"/>
      <c r="OTC67" s="410"/>
      <c r="OTD67" s="410"/>
      <c r="OTE67" s="410"/>
      <c r="OTF67" s="410"/>
      <c r="OTG67" s="410"/>
      <c r="OTH67" s="410"/>
      <c r="OTI67" s="410"/>
      <c r="OTJ67" s="410"/>
      <c r="OTK67" s="410"/>
      <c r="OTL67" s="410"/>
      <c r="OTM67" s="410"/>
      <c r="OTN67" s="410"/>
      <c r="OTO67" s="410"/>
      <c r="OTP67" s="410"/>
      <c r="OTQ67" s="410"/>
      <c r="OTR67" s="410"/>
      <c r="OTS67" s="410"/>
      <c r="OTT67" s="410"/>
      <c r="OTU67" s="410"/>
      <c r="OTV67" s="410"/>
      <c r="OTW67" s="410"/>
      <c r="OTX67" s="410"/>
      <c r="OTY67" s="410"/>
      <c r="OTZ67" s="410"/>
      <c r="OUA67" s="410"/>
      <c r="OUB67" s="410"/>
      <c r="OUC67" s="410"/>
      <c r="OUD67" s="410"/>
      <c r="OUE67" s="410"/>
      <c r="OUF67" s="410"/>
      <c r="OUG67" s="410"/>
      <c r="OUH67" s="410"/>
      <c r="OUI67" s="410"/>
      <c r="OUJ67" s="410"/>
      <c r="OUK67" s="410"/>
      <c r="OUL67" s="410"/>
      <c r="OUM67" s="410"/>
      <c r="OUN67" s="410"/>
      <c r="OUO67" s="410"/>
      <c r="OUP67" s="410"/>
      <c r="OUQ67" s="410"/>
      <c r="OUR67" s="410"/>
      <c r="OUS67" s="410"/>
      <c r="OUT67" s="410"/>
      <c r="OUU67" s="410"/>
      <c r="OUV67" s="410"/>
      <c r="OUW67" s="410"/>
      <c r="OUX67" s="410"/>
      <c r="OUY67" s="410"/>
      <c r="OUZ67" s="410"/>
      <c r="OVA67" s="410"/>
      <c r="OVB67" s="410"/>
      <c r="OVC67" s="410"/>
      <c r="OVD67" s="410"/>
      <c r="OVE67" s="410"/>
      <c r="OVF67" s="410"/>
      <c r="OVG67" s="410"/>
      <c r="OVH67" s="410"/>
      <c r="OVI67" s="410"/>
      <c r="OVJ67" s="410"/>
      <c r="OVK67" s="410"/>
      <c r="OVL67" s="410"/>
      <c r="OVM67" s="410"/>
      <c r="OVN67" s="410"/>
      <c r="OVO67" s="410"/>
      <c r="OVP67" s="410"/>
      <c r="OVQ67" s="410"/>
      <c r="OVR67" s="410"/>
      <c r="OVS67" s="410"/>
      <c r="OVT67" s="410"/>
      <c r="OVU67" s="410"/>
      <c r="OVV67" s="410"/>
      <c r="OVW67" s="410"/>
      <c r="OVX67" s="410"/>
      <c r="OVY67" s="410"/>
      <c r="OVZ67" s="410"/>
      <c r="OWA67" s="410"/>
      <c r="OWB67" s="410"/>
      <c r="OWC67" s="410"/>
      <c r="OWD67" s="410"/>
      <c r="OWE67" s="410"/>
      <c r="OWF67" s="410"/>
      <c r="OWG67" s="410"/>
      <c r="OWH67" s="410"/>
      <c r="OWI67" s="410"/>
      <c r="OWJ67" s="410"/>
      <c r="OWK67" s="410"/>
      <c r="OWL67" s="410"/>
      <c r="OWM67" s="410"/>
      <c r="OWN67" s="410"/>
      <c r="OWO67" s="410"/>
      <c r="OWP67" s="410"/>
      <c r="OWQ67" s="410"/>
      <c r="OWR67" s="410"/>
      <c r="OWS67" s="410"/>
      <c r="OWT67" s="410"/>
      <c r="OWU67" s="410"/>
      <c r="OWV67" s="410"/>
      <c r="OWW67" s="410"/>
      <c r="OWX67" s="410"/>
      <c r="OWY67" s="410"/>
      <c r="OWZ67" s="410"/>
      <c r="OXA67" s="410"/>
      <c r="OXB67" s="410"/>
      <c r="OXC67" s="410"/>
      <c r="OXD67" s="410"/>
      <c r="OXE67" s="410"/>
      <c r="OXF67" s="410"/>
      <c r="OXG67" s="410"/>
      <c r="OXH67" s="410"/>
      <c r="OXI67" s="410"/>
      <c r="OXJ67" s="410"/>
      <c r="OXK67" s="410"/>
      <c r="OXL67" s="410"/>
      <c r="OXM67" s="410"/>
      <c r="OXN67" s="410"/>
      <c r="OXO67" s="410"/>
      <c r="OXP67" s="410"/>
      <c r="OXQ67" s="410"/>
      <c r="OXR67" s="410"/>
      <c r="OXS67" s="410"/>
      <c r="OXT67" s="410"/>
      <c r="OXU67" s="410"/>
      <c r="OXV67" s="410"/>
      <c r="OXW67" s="410"/>
      <c r="OXX67" s="410"/>
      <c r="OXY67" s="410"/>
      <c r="OXZ67" s="410"/>
      <c r="OYA67" s="410"/>
      <c r="OYB67" s="410"/>
      <c r="OYC67" s="410"/>
      <c r="OYD67" s="410"/>
      <c r="OYE67" s="410"/>
      <c r="OYF67" s="410"/>
      <c r="OYG67" s="410"/>
      <c r="OYH67" s="410"/>
      <c r="OYI67" s="410"/>
      <c r="OYJ67" s="410"/>
      <c r="OYK67" s="410"/>
      <c r="OYL67" s="410"/>
      <c r="OYM67" s="410"/>
      <c r="OYN67" s="410"/>
      <c r="OYO67" s="410"/>
      <c r="OYP67" s="410"/>
      <c r="OYQ67" s="410"/>
      <c r="OYR67" s="410"/>
      <c r="OYS67" s="410"/>
      <c r="OYT67" s="410"/>
      <c r="OYU67" s="410"/>
      <c r="OYV67" s="410"/>
      <c r="OYW67" s="410"/>
      <c r="OYX67" s="410"/>
      <c r="OYY67" s="410"/>
      <c r="OYZ67" s="410"/>
      <c r="OZA67" s="410"/>
      <c r="OZB67" s="410"/>
      <c r="OZC67" s="410"/>
      <c r="OZD67" s="410"/>
      <c r="OZE67" s="410"/>
      <c r="OZF67" s="410"/>
      <c r="OZG67" s="410"/>
      <c r="OZH67" s="410"/>
      <c r="OZI67" s="410"/>
      <c r="OZJ67" s="410"/>
      <c r="OZK67" s="410"/>
      <c r="OZL67" s="410"/>
      <c r="OZM67" s="410"/>
      <c r="OZN67" s="410"/>
      <c r="OZO67" s="410"/>
      <c r="OZP67" s="410"/>
      <c r="OZQ67" s="410"/>
      <c r="OZR67" s="410"/>
      <c r="OZS67" s="410"/>
      <c r="OZT67" s="410"/>
      <c r="OZU67" s="410"/>
      <c r="OZV67" s="410"/>
      <c r="OZW67" s="410"/>
      <c r="OZX67" s="410"/>
      <c r="OZY67" s="410"/>
      <c r="OZZ67" s="410"/>
      <c r="PAA67" s="410"/>
      <c r="PAB67" s="410"/>
      <c r="PAC67" s="410"/>
      <c r="PAD67" s="410"/>
      <c r="PAE67" s="410"/>
      <c r="PAF67" s="410"/>
      <c r="PAG67" s="410"/>
      <c r="PAH67" s="410"/>
      <c r="PAI67" s="410"/>
      <c r="PAJ67" s="410"/>
      <c r="PAK67" s="410"/>
      <c r="PAL67" s="410"/>
      <c r="PAM67" s="410"/>
      <c r="PAN67" s="410"/>
      <c r="PAO67" s="410"/>
      <c r="PAP67" s="410"/>
      <c r="PAQ67" s="410"/>
      <c r="PAR67" s="410"/>
      <c r="PAS67" s="410"/>
      <c r="PAT67" s="410"/>
      <c r="PAU67" s="410"/>
      <c r="PAV67" s="410"/>
      <c r="PAW67" s="410"/>
      <c r="PAX67" s="410"/>
      <c r="PAY67" s="410"/>
      <c r="PAZ67" s="410"/>
      <c r="PBA67" s="410"/>
      <c r="PBB67" s="410"/>
      <c r="PBC67" s="410"/>
      <c r="PBD67" s="410"/>
      <c r="PBE67" s="410"/>
      <c r="PBF67" s="410"/>
      <c r="PBG67" s="410"/>
      <c r="PBH67" s="410"/>
      <c r="PBI67" s="410"/>
      <c r="PBJ67" s="410"/>
      <c r="PBK67" s="410"/>
      <c r="PBL67" s="410"/>
      <c r="PBM67" s="410"/>
      <c r="PBN67" s="410"/>
      <c r="PBO67" s="410"/>
      <c r="PBP67" s="410"/>
      <c r="PBQ67" s="410"/>
      <c r="PBR67" s="410"/>
      <c r="PBS67" s="410"/>
      <c r="PBT67" s="410"/>
      <c r="PBU67" s="410"/>
      <c r="PBV67" s="410"/>
      <c r="PBW67" s="410"/>
      <c r="PBX67" s="410"/>
      <c r="PBY67" s="410"/>
      <c r="PBZ67" s="410"/>
      <c r="PCA67" s="410"/>
      <c r="PCB67" s="410"/>
      <c r="PCC67" s="410"/>
      <c r="PCD67" s="410"/>
      <c r="PCE67" s="410"/>
      <c r="PCF67" s="410"/>
      <c r="PCG67" s="410"/>
      <c r="PCH67" s="410"/>
      <c r="PCI67" s="410"/>
      <c r="PCJ67" s="410"/>
      <c r="PCK67" s="410"/>
      <c r="PCL67" s="410"/>
      <c r="PCM67" s="410"/>
      <c r="PCN67" s="410"/>
      <c r="PCO67" s="410"/>
      <c r="PCP67" s="410"/>
      <c r="PCQ67" s="410"/>
      <c r="PCR67" s="410"/>
      <c r="PCS67" s="410"/>
      <c r="PCT67" s="410"/>
      <c r="PCU67" s="410"/>
      <c r="PCV67" s="410"/>
      <c r="PCW67" s="410"/>
      <c r="PCX67" s="410"/>
      <c r="PCY67" s="410"/>
      <c r="PCZ67" s="410"/>
      <c r="PDA67" s="410"/>
      <c r="PDB67" s="410"/>
      <c r="PDC67" s="410"/>
      <c r="PDD67" s="410"/>
      <c r="PDE67" s="410"/>
      <c r="PDF67" s="410"/>
      <c r="PDG67" s="410"/>
      <c r="PDH67" s="410"/>
      <c r="PDI67" s="410"/>
      <c r="PDJ67" s="410"/>
      <c r="PDK67" s="410"/>
      <c r="PDL67" s="410"/>
      <c r="PDM67" s="410"/>
      <c r="PDN67" s="410"/>
      <c r="PDO67" s="410"/>
      <c r="PDP67" s="410"/>
      <c r="PDQ67" s="410"/>
      <c r="PDR67" s="410"/>
      <c r="PDS67" s="410"/>
      <c r="PDT67" s="410"/>
      <c r="PDU67" s="410"/>
      <c r="PDV67" s="410"/>
      <c r="PDW67" s="410"/>
      <c r="PDX67" s="410"/>
      <c r="PDY67" s="410"/>
      <c r="PDZ67" s="410"/>
      <c r="PEA67" s="410"/>
      <c r="PEB67" s="410"/>
      <c r="PEC67" s="410"/>
      <c r="PED67" s="410"/>
      <c r="PEE67" s="410"/>
      <c r="PEF67" s="410"/>
      <c r="PEG67" s="410"/>
      <c r="PEH67" s="410"/>
      <c r="PEI67" s="410"/>
      <c r="PEJ67" s="410"/>
      <c r="PEK67" s="410"/>
      <c r="PEL67" s="410"/>
      <c r="PEM67" s="410"/>
      <c r="PEN67" s="410"/>
      <c r="PEO67" s="410"/>
      <c r="PEP67" s="410"/>
      <c r="PEQ67" s="410"/>
      <c r="PER67" s="410"/>
      <c r="PES67" s="410"/>
      <c r="PET67" s="410"/>
      <c r="PEU67" s="410"/>
      <c r="PEV67" s="410"/>
      <c r="PEW67" s="410"/>
      <c r="PEX67" s="410"/>
      <c r="PEY67" s="410"/>
      <c r="PEZ67" s="410"/>
      <c r="PFA67" s="410"/>
      <c r="PFB67" s="410"/>
      <c r="PFC67" s="410"/>
      <c r="PFD67" s="410"/>
      <c r="PFE67" s="410"/>
      <c r="PFF67" s="410"/>
      <c r="PFG67" s="410"/>
      <c r="PFH67" s="410"/>
      <c r="PFI67" s="410"/>
      <c r="PFJ67" s="410"/>
      <c r="PFK67" s="410"/>
      <c r="PFL67" s="410"/>
      <c r="PFM67" s="410"/>
      <c r="PFN67" s="410"/>
      <c r="PFO67" s="410"/>
      <c r="PFP67" s="410"/>
      <c r="PFQ67" s="410"/>
      <c r="PFR67" s="410"/>
      <c r="PFS67" s="410"/>
      <c r="PFT67" s="410"/>
      <c r="PFU67" s="410"/>
      <c r="PFV67" s="410"/>
      <c r="PFW67" s="410"/>
      <c r="PFX67" s="410"/>
      <c r="PFY67" s="410"/>
      <c r="PFZ67" s="410"/>
      <c r="PGA67" s="410"/>
      <c r="PGB67" s="410"/>
      <c r="PGC67" s="410"/>
      <c r="PGD67" s="410"/>
      <c r="PGE67" s="410"/>
      <c r="PGF67" s="410"/>
      <c r="PGG67" s="410"/>
      <c r="PGH67" s="410"/>
      <c r="PGI67" s="410"/>
      <c r="PGJ67" s="410"/>
      <c r="PGK67" s="410"/>
      <c r="PGL67" s="410"/>
      <c r="PGM67" s="410"/>
      <c r="PGN67" s="410"/>
      <c r="PGO67" s="410"/>
      <c r="PGP67" s="410"/>
      <c r="PGQ67" s="410"/>
      <c r="PGR67" s="410"/>
      <c r="PGS67" s="410"/>
      <c r="PGT67" s="410"/>
      <c r="PGU67" s="410"/>
      <c r="PGV67" s="410"/>
      <c r="PGW67" s="410"/>
      <c r="PGX67" s="410"/>
      <c r="PGY67" s="410"/>
      <c r="PGZ67" s="410"/>
      <c r="PHA67" s="410"/>
      <c r="PHB67" s="410"/>
      <c r="PHC67" s="410"/>
      <c r="PHD67" s="410"/>
      <c r="PHE67" s="410"/>
      <c r="PHF67" s="410"/>
      <c r="PHG67" s="410"/>
      <c r="PHH67" s="410"/>
      <c r="PHI67" s="410"/>
      <c r="PHJ67" s="410"/>
      <c r="PHK67" s="410"/>
      <c r="PHL67" s="410"/>
      <c r="PHM67" s="410"/>
      <c r="PHN67" s="410"/>
      <c r="PHO67" s="410"/>
      <c r="PHP67" s="410"/>
      <c r="PHQ67" s="410"/>
      <c r="PHR67" s="410"/>
      <c r="PHS67" s="410"/>
      <c r="PHT67" s="410"/>
      <c r="PHU67" s="410"/>
      <c r="PHV67" s="410"/>
      <c r="PHW67" s="410"/>
      <c r="PHX67" s="410"/>
      <c r="PHY67" s="410"/>
      <c r="PHZ67" s="410"/>
      <c r="PIA67" s="410"/>
      <c r="PIB67" s="410"/>
      <c r="PIC67" s="410"/>
      <c r="PID67" s="410"/>
      <c r="PIE67" s="410"/>
      <c r="PIF67" s="410"/>
      <c r="PIG67" s="410"/>
      <c r="PIH67" s="410"/>
      <c r="PII67" s="410"/>
      <c r="PIJ67" s="410"/>
      <c r="PIK67" s="410"/>
      <c r="PIL67" s="410"/>
      <c r="PIM67" s="410"/>
      <c r="PIN67" s="410"/>
      <c r="PIO67" s="410"/>
      <c r="PIP67" s="410"/>
      <c r="PIQ67" s="410"/>
      <c r="PIR67" s="410"/>
      <c r="PIS67" s="410"/>
      <c r="PIT67" s="410"/>
      <c r="PIU67" s="410"/>
      <c r="PIV67" s="410"/>
      <c r="PIW67" s="410"/>
      <c r="PIX67" s="410"/>
      <c r="PIY67" s="410"/>
      <c r="PIZ67" s="410"/>
      <c r="PJA67" s="410"/>
      <c r="PJB67" s="410"/>
      <c r="PJC67" s="410"/>
      <c r="PJD67" s="410"/>
      <c r="PJE67" s="410"/>
      <c r="PJF67" s="410"/>
      <c r="PJG67" s="410"/>
      <c r="PJH67" s="410"/>
      <c r="PJI67" s="410"/>
      <c r="PJJ67" s="410"/>
      <c r="PJK67" s="410"/>
      <c r="PJL67" s="410"/>
      <c r="PJM67" s="410"/>
      <c r="PJN67" s="410"/>
      <c r="PJO67" s="410"/>
      <c r="PJP67" s="410"/>
      <c r="PJQ67" s="410"/>
      <c r="PJR67" s="410"/>
      <c r="PJS67" s="410"/>
      <c r="PJT67" s="410"/>
      <c r="PJU67" s="410"/>
      <c r="PJV67" s="410"/>
      <c r="PJW67" s="410"/>
      <c r="PJX67" s="410"/>
      <c r="PJY67" s="410"/>
      <c r="PJZ67" s="410"/>
      <c r="PKA67" s="410"/>
      <c r="PKB67" s="410"/>
      <c r="PKC67" s="410"/>
      <c r="PKD67" s="410"/>
      <c r="PKE67" s="410"/>
      <c r="PKF67" s="410"/>
      <c r="PKG67" s="410"/>
      <c r="PKH67" s="410"/>
      <c r="PKI67" s="410"/>
      <c r="PKJ67" s="410"/>
      <c r="PKK67" s="410"/>
      <c r="PKL67" s="410"/>
      <c r="PKM67" s="410"/>
      <c r="PKN67" s="410"/>
      <c r="PKO67" s="410"/>
      <c r="PKP67" s="410"/>
      <c r="PKQ67" s="410"/>
      <c r="PKR67" s="410"/>
      <c r="PKS67" s="410"/>
      <c r="PKT67" s="410"/>
      <c r="PKU67" s="410"/>
      <c r="PKV67" s="410"/>
      <c r="PKW67" s="410"/>
      <c r="PKX67" s="410"/>
      <c r="PKY67" s="410"/>
      <c r="PKZ67" s="410"/>
      <c r="PLA67" s="410"/>
      <c r="PLB67" s="410"/>
      <c r="PLC67" s="410"/>
      <c r="PLD67" s="410"/>
      <c r="PLE67" s="410"/>
      <c r="PLF67" s="410"/>
      <c r="PLG67" s="410"/>
      <c r="PLH67" s="410"/>
      <c r="PLI67" s="410"/>
      <c r="PLJ67" s="410"/>
      <c r="PLK67" s="410"/>
      <c r="PLL67" s="410"/>
      <c r="PLM67" s="410"/>
      <c r="PLN67" s="410"/>
      <c r="PLO67" s="410"/>
      <c r="PLP67" s="410"/>
      <c r="PLQ67" s="410"/>
      <c r="PLR67" s="410"/>
      <c r="PLS67" s="410"/>
      <c r="PLT67" s="410"/>
      <c r="PLU67" s="410"/>
      <c r="PLV67" s="410"/>
      <c r="PLW67" s="410"/>
      <c r="PLX67" s="410"/>
      <c r="PLY67" s="410"/>
      <c r="PLZ67" s="410"/>
      <c r="PMA67" s="410"/>
      <c r="PMB67" s="410"/>
      <c r="PMC67" s="410"/>
      <c r="PMD67" s="410"/>
      <c r="PME67" s="410"/>
      <c r="PMF67" s="410"/>
      <c r="PMG67" s="410"/>
      <c r="PMH67" s="410"/>
      <c r="PMI67" s="410"/>
      <c r="PMJ67" s="410"/>
      <c r="PMK67" s="410"/>
      <c r="PML67" s="410"/>
      <c r="PMM67" s="410"/>
      <c r="PMN67" s="410"/>
      <c r="PMO67" s="410"/>
      <c r="PMP67" s="410"/>
      <c r="PMQ67" s="410"/>
      <c r="PMR67" s="410"/>
      <c r="PMS67" s="410"/>
      <c r="PMT67" s="410"/>
      <c r="PMU67" s="410"/>
      <c r="PMV67" s="410"/>
      <c r="PMW67" s="410"/>
      <c r="PMX67" s="410"/>
      <c r="PMY67" s="410"/>
      <c r="PMZ67" s="410"/>
      <c r="PNA67" s="410"/>
      <c r="PNB67" s="410"/>
      <c r="PNC67" s="410"/>
      <c r="PND67" s="410"/>
      <c r="PNE67" s="410"/>
      <c r="PNF67" s="410"/>
      <c r="PNG67" s="410"/>
      <c r="PNH67" s="410"/>
      <c r="PNI67" s="410"/>
      <c r="PNJ67" s="410"/>
      <c r="PNK67" s="410"/>
      <c r="PNL67" s="410"/>
      <c r="PNM67" s="410"/>
      <c r="PNN67" s="410"/>
      <c r="PNO67" s="410"/>
      <c r="PNP67" s="410"/>
      <c r="PNQ67" s="410"/>
      <c r="PNR67" s="410"/>
      <c r="PNS67" s="410"/>
      <c r="PNT67" s="410"/>
      <c r="PNU67" s="410"/>
      <c r="PNV67" s="410"/>
      <c r="PNW67" s="410"/>
      <c r="PNX67" s="410"/>
      <c r="PNY67" s="410"/>
      <c r="PNZ67" s="410"/>
      <c r="POA67" s="410"/>
      <c r="POB67" s="410"/>
      <c r="POC67" s="410"/>
      <c r="POD67" s="410"/>
      <c r="POE67" s="410"/>
      <c r="POF67" s="410"/>
      <c r="POG67" s="410"/>
      <c r="POH67" s="410"/>
      <c r="POI67" s="410"/>
      <c r="POJ67" s="410"/>
      <c r="POK67" s="410"/>
      <c r="POL67" s="410"/>
      <c r="POM67" s="410"/>
      <c r="PON67" s="410"/>
      <c r="POO67" s="410"/>
      <c r="POP67" s="410"/>
      <c r="POQ67" s="410"/>
      <c r="POR67" s="410"/>
      <c r="POS67" s="410"/>
      <c r="POT67" s="410"/>
      <c r="POU67" s="410"/>
      <c r="POV67" s="410"/>
      <c r="POW67" s="410"/>
      <c r="POX67" s="410"/>
      <c r="POY67" s="410"/>
      <c r="POZ67" s="410"/>
      <c r="PPA67" s="410"/>
      <c r="PPB67" s="410"/>
      <c r="PPC67" s="410"/>
      <c r="PPD67" s="410"/>
      <c r="PPE67" s="410"/>
      <c r="PPF67" s="410"/>
      <c r="PPG67" s="410"/>
      <c r="PPH67" s="410"/>
      <c r="PPI67" s="410"/>
      <c r="PPJ67" s="410"/>
      <c r="PPK67" s="410"/>
      <c r="PPL67" s="410"/>
      <c r="PPM67" s="410"/>
      <c r="PPN67" s="410"/>
      <c r="PPO67" s="410"/>
      <c r="PPP67" s="410"/>
      <c r="PPQ67" s="410"/>
      <c r="PPR67" s="410"/>
      <c r="PPS67" s="410"/>
      <c r="PPT67" s="410"/>
      <c r="PPU67" s="410"/>
      <c r="PPV67" s="410"/>
      <c r="PPW67" s="410"/>
      <c r="PPX67" s="410"/>
      <c r="PPY67" s="410"/>
      <c r="PPZ67" s="410"/>
      <c r="PQA67" s="410"/>
      <c r="PQB67" s="410"/>
      <c r="PQC67" s="410"/>
      <c r="PQD67" s="410"/>
      <c r="PQE67" s="410"/>
      <c r="PQF67" s="410"/>
      <c r="PQG67" s="410"/>
      <c r="PQH67" s="410"/>
      <c r="PQI67" s="410"/>
      <c r="PQJ67" s="410"/>
      <c r="PQK67" s="410"/>
      <c r="PQL67" s="410"/>
      <c r="PQM67" s="410"/>
      <c r="PQN67" s="410"/>
      <c r="PQO67" s="410"/>
      <c r="PQP67" s="410"/>
      <c r="PQQ67" s="410"/>
      <c r="PQR67" s="410"/>
      <c r="PQS67" s="410"/>
      <c r="PQT67" s="410"/>
      <c r="PQU67" s="410"/>
      <c r="PQV67" s="410"/>
      <c r="PQW67" s="410"/>
      <c r="PQX67" s="410"/>
      <c r="PQY67" s="410"/>
      <c r="PQZ67" s="410"/>
      <c r="PRA67" s="410"/>
      <c r="PRB67" s="410"/>
      <c r="PRC67" s="410"/>
      <c r="PRD67" s="410"/>
      <c r="PRE67" s="410"/>
      <c r="PRF67" s="410"/>
      <c r="PRG67" s="410"/>
      <c r="PRH67" s="410"/>
      <c r="PRI67" s="410"/>
      <c r="PRJ67" s="410"/>
      <c r="PRK67" s="410"/>
      <c r="PRL67" s="410"/>
      <c r="PRM67" s="410"/>
      <c r="PRN67" s="410"/>
      <c r="PRO67" s="410"/>
      <c r="PRP67" s="410"/>
      <c r="PRQ67" s="410"/>
      <c r="PRR67" s="410"/>
      <c r="PRS67" s="410"/>
      <c r="PRT67" s="410"/>
      <c r="PRU67" s="410"/>
      <c r="PRV67" s="410"/>
      <c r="PRW67" s="410"/>
      <c r="PRX67" s="410"/>
      <c r="PRY67" s="410"/>
      <c r="PRZ67" s="410"/>
      <c r="PSA67" s="410"/>
      <c r="PSB67" s="410"/>
      <c r="PSC67" s="410"/>
      <c r="PSD67" s="410"/>
      <c r="PSE67" s="410"/>
      <c r="PSF67" s="410"/>
      <c r="PSG67" s="410"/>
      <c r="PSH67" s="410"/>
      <c r="PSI67" s="410"/>
      <c r="PSJ67" s="410"/>
      <c r="PSK67" s="410"/>
      <c r="PSL67" s="410"/>
      <c r="PSM67" s="410"/>
      <c r="PSN67" s="410"/>
      <c r="PSO67" s="410"/>
      <c r="PSP67" s="410"/>
      <c r="PSQ67" s="410"/>
      <c r="PSR67" s="410"/>
      <c r="PSS67" s="410"/>
      <c r="PST67" s="410"/>
      <c r="PSU67" s="410"/>
      <c r="PSV67" s="410"/>
      <c r="PSW67" s="410"/>
      <c r="PSX67" s="410"/>
      <c r="PSY67" s="410"/>
      <c r="PSZ67" s="410"/>
      <c r="PTA67" s="410"/>
      <c r="PTB67" s="410"/>
      <c r="PTC67" s="410"/>
      <c r="PTD67" s="410"/>
      <c r="PTE67" s="410"/>
      <c r="PTF67" s="410"/>
      <c r="PTG67" s="410"/>
      <c r="PTH67" s="410"/>
      <c r="PTI67" s="410"/>
      <c r="PTJ67" s="410"/>
      <c r="PTK67" s="410"/>
      <c r="PTL67" s="410"/>
      <c r="PTM67" s="410"/>
      <c r="PTN67" s="410"/>
      <c r="PTO67" s="410"/>
      <c r="PTP67" s="410"/>
      <c r="PTQ67" s="410"/>
      <c r="PTR67" s="410"/>
      <c r="PTS67" s="410"/>
      <c r="PTT67" s="410"/>
      <c r="PTU67" s="410"/>
      <c r="PTV67" s="410"/>
      <c r="PTW67" s="410"/>
      <c r="PTX67" s="410"/>
      <c r="PTY67" s="410"/>
      <c r="PTZ67" s="410"/>
      <c r="PUA67" s="410"/>
      <c r="PUB67" s="410"/>
      <c r="PUC67" s="410"/>
      <c r="PUD67" s="410"/>
      <c r="PUE67" s="410"/>
      <c r="PUF67" s="410"/>
      <c r="PUG67" s="410"/>
      <c r="PUH67" s="410"/>
      <c r="PUI67" s="410"/>
      <c r="PUJ67" s="410"/>
      <c r="PUK67" s="410"/>
      <c r="PUL67" s="410"/>
      <c r="PUM67" s="410"/>
      <c r="PUN67" s="410"/>
      <c r="PUO67" s="410"/>
      <c r="PUP67" s="410"/>
      <c r="PUQ67" s="410"/>
      <c r="PUR67" s="410"/>
      <c r="PUS67" s="410"/>
      <c r="PUT67" s="410"/>
      <c r="PUU67" s="410"/>
      <c r="PUV67" s="410"/>
      <c r="PUW67" s="410"/>
      <c r="PUX67" s="410"/>
      <c r="PUY67" s="410"/>
      <c r="PUZ67" s="410"/>
      <c r="PVA67" s="410"/>
      <c r="PVB67" s="410"/>
      <c r="PVC67" s="410"/>
      <c r="PVD67" s="410"/>
      <c r="PVE67" s="410"/>
      <c r="PVF67" s="410"/>
      <c r="PVG67" s="410"/>
      <c r="PVH67" s="410"/>
      <c r="PVI67" s="410"/>
      <c r="PVJ67" s="410"/>
      <c r="PVK67" s="410"/>
      <c r="PVL67" s="410"/>
      <c r="PVM67" s="410"/>
      <c r="PVN67" s="410"/>
      <c r="PVO67" s="410"/>
      <c r="PVP67" s="410"/>
      <c r="PVQ67" s="410"/>
      <c r="PVR67" s="410"/>
      <c r="PVS67" s="410"/>
      <c r="PVT67" s="410"/>
      <c r="PVU67" s="410"/>
      <c r="PVV67" s="410"/>
      <c r="PVW67" s="410"/>
      <c r="PVX67" s="410"/>
      <c r="PVY67" s="410"/>
      <c r="PVZ67" s="410"/>
      <c r="PWA67" s="410"/>
      <c r="PWB67" s="410"/>
      <c r="PWC67" s="410"/>
      <c r="PWD67" s="410"/>
      <c r="PWE67" s="410"/>
      <c r="PWF67" s="410"/>
      <c r="PWG67" s="410"/>
      <c r="PWH67" s="410"/>
      <c r="PWI67" s="410"/>
      <c r="PWJ67" s="410"/>
      <c r="PWK67" s="410"/>
      <c r="PWL67" s="410"/>
      <c r="PWM67" s="410"/>
      <c r="PWN67" s="410"/>
      <c r="PWO67" s="410"/>
      <c r="PWP67" s="410"/>
      <c r="PWQ67" s="410"/>
      <c r="PWR67" s="410"/>
      <c r="PWS67" s="410"/>
      <c r="PWT67" s="410"/>
      <c r="PWU67" s="410"/>
      <c r="PWV67" s="410"/>
      <c r="PWW67" s="410"/>
      <c r="PWX67" s="410"/>
      <c r="PWY67" s="410"/>
      <c r="PWZ67" s="410"/>
      <c r="PXA67" s="410"/>
      <c r="PXB67" s="410"/>
      <c r="PXC67" s="410"/>
      <c r="PXD67" s="410"/>
      <c r="PXE67" s="410"/>
      <c r="PXF67" s="410"/>
      <c r="PXG67" s="410"/>
      <c r="PXH67" s="410"/>
      <c r="PXI67" s="410"/>
      <c r="PXJ67" s="410"/>
      <c r="PXK67" s="410"/>
      <c r="PXL67" s="410"/>
      <c r="PXM67" s="410"/>
      <c r="PXN67" s="410"/>
      <c r="PXO67" s="410"/>
      <c r="PXP67" s="410"/>
      <c r="PXQ67" s="410"/>
      <c r="PXR67" s="410"/>
      <c r="PXS67" s="410"/>
      <c r="PXT67" s="410"/>
      <c r="PXU67" s="410"/>
      <c r="PXV67" s="410"/>
      <c r="PXW67" s="410"/>
      <c r="PXX67" s="410"/>
      <c r="PXY67" s="410"/>
      <c r="PXZ67" s="410"/>
      <c r="PYA67" s="410"/>
      <c r="PYB67" s="410"/>
      <c r="PYC67" s="410"/>
      <c r="PYD67" s="410"/>
      <c r="PYE67" s="410"/>
      <c r="PYF67" s="410"/>
      <c r="PYG67" s="410"/>
      <c r="PYH67" s="410"/>
      <c r="PYI67" s="410"/>
      <c r="PYJ67" s="410"/>
      <c r="PYK67" s="410"/>
      <c r="PYL67" s="410"/>
      <c r="PYM67" s="410"/>
      <c r="PYN67" s="410"/>
      <c r="PYO67" s="410"/>
      <c r="PYP67" s="410"/>
      <c r="PYQ67" s="410"/>
      <c r="PYR67" s="410"/>
      <c r="PYS67" s="410"/>
      <c r="PYT67" s="410"/>
      <c r="PYU67" s="410"/>
      <c r="PYV67" s="410"/>
      <c r="PYW67" s="410"/>
      <c r="PYX67" s="410"/>
      <c r="PYY67" s="410"/>
      <c r="PYZ67" s="410"/>
      <c r="PZA67" s="410"/>
      <c r="PZB67" s="410"/>
      <c r="PZC67" s="410"/>
      <c r="PZD67" s="410"/>
      <c r="PZE67" s="410"/>
      <c r="PZF67" s="410"/>
      <c r="PZG67" s="410"/>
      <c r="PZH67" s="410"/>
      <c r="PZI67" s="410"/>
      <c r="PZJ67" s="410"/>
      <c r="PZK67" s="410"/>
      <c r="PZL67" s="410"/>
      <c r="PZM67" s="410"/>
      <c r="PZN67" s="410"/>
      <c r="PZO67" s="410"/>
      <c r="PZP67" s="410"/>
      <c r="PZQ67" s="410"/>
      <c r="PZR67" s="410"/>
      <c r="PZS67" s="410"/>
      <c r="PZT67" s="410"/>
      <c r="PZU67" s="410"/>
      <c r="PZV67" s="410"/>
      <c r="PZW67" s="410"/>
      <c r="PZX67" s="410"/>
      <c r="PZY67" s="410"/>
      <c r="PZZ67" s="410"/>
      <c r="QAA67" s="410"/>
      <c r="QAB67" s="410"/>
      <c r="QAC67" s="410"/>
      <c r="QAD67" s="410"/>
      <c r="QAE67" s="410"/>
      <c r="QAF67" s="410"/>
      <c r="QAG67" s="410"/>
      <c r="QAH67" s="410"/>
      <c r="QAI67" s="410"/>
      <c r="QAJ67" s="410"/>
      <c r="QAK67" s="410"/>
      <c r="QAL67" s="410"/>
      <c r="QAM67" s="410"/>
      <c r="QAN67" s="410"/>
      <c r="QAO67" s="410"/>
      <c r="QAP67" s="410"/>
      <c r="QAQ67" s="410"/>
      <c r="QAR67" s="410"/>
      <c r="QAS67" s="410"/>
      <c r="QAT67" s="410"/>
      <c r="QAU67" s="410"/>
      <c r="QAV67" s="410"/>
      <c r="QAW67" s="410"/>
      <c r="QAX67" s="410"/>
      <c r="QAY67" s="410"/>
      <c r="QAZ67" s="410"/>
      <c r="QBA67" s="410"/>
      <c r="QBB67" s="410"/>
      <c r="QBC67" s="410"/>
      <c r="QBD67" s="410"/>
      <c r="QBE67" s="410"/>
      <c r="QBF67" s="410"/>
      <c r="QBG67" s="410"/>
      <c r="QBH67" s="410"/>
      <c r="QBI67" s="410"/>
      <c r="QBJ67" s="410"/>
      <c r="QBK67" s="410"/>
      <c r="QBL67" s="410"/>
      <c r="QBM67" s="410"/>
      <c r="QBN67" s="410"/>
      <c r="QBO67" s="410"/>
      <c r="QBP67" s="410"/>
      <c r="QBQ67" s="410"/>
      <c r="QBR67" s="410"/>
      <c r="QBS67" s="410"/>
      <c r="QBT67" s="410"/>
      <c r="QBU67" s="410"/>
      <c r="QBV67" s="410"/>
      <c r="QBW67" s="410"/>
      <c r="QBX67" s="410"/>
      <c r="QBY67" s="410"/>
      <c r="QBZ67" s="410"/>
      <c r="QCA67" s="410"/>
      <c r="QCB67" s="410"/>
      <c r="QCC67" s="410"/>
      <c r="QCD67" s="410"/>
      <c r="QCE67" s="410"/>
      <c r="QCF67" s="410"/>
      <c r="QCG67" s="410"/>
      <c r="QCH67" s="410"/>
      <c r="QCI67" s="410"/>
      <c r="QCJ67" s="410"/>
      <c r="QCK67" s="410"/>
      <c r="QCL67" s="410"/>
      <c r="QCM67" s="410"/>
      <c r="QCN67" s="410"/>
      <c r="QCO67" s="410"/>
      <c r="QCP67" s="410"/>
      <c r="QCQ67" s="410"/>
      <c r="QCR67" s="410"/>
      <c r="QCS67" s="410"/>
      <c r="QCT67" s="410"/>
      <c r="QCU67" s="410"/>
      <c r="QCV67" s="410"/>
      <c r="QCW67" s="410"/>
      <c r="QCX67" s="410"/>
      <c r="QCY67" s="410"/>
      <c r="QCZ67" s="410"/>
      <c r="QDA67" s="410"/>
      <c r="QDB67" s="410"/>
      <c r="QDC67" s="410"/>
      <c r="QDD67" s="410"/>
      <c r="QDE67" s="410"/>
      <c r="QDF67" s="410"/>
      <c r="QDG67" s="410"/>
      <c r="QDH67" s="410"/>
      <c r="QDI67" s="410"/>
      <c r="QDJ67" s="410"/>
      <c r="QDK67" s="410"/>
      <c r="QDL67" s="410"/>
      <c r="QDM67" s="410"/>
      <c r="QDN67" s="410"/>
      <c r="QDO67" s="410"/>
      <c r="QDP67" s="410"/>
      <c r="QDQ67" s="410"/>
      <c r="QDR67" s="410"/>
      <c r="QDS67" s="410"/>
      <c r="QDT67" s="410"/>
      <c r="QDU67" s="410"/>
      <c r="QDV67" s="410"/>
      <c r="QDW67" s="410"/>
      <c r="QDX67" s="410"/>
      <c r="QDY67" s="410"/>
      <c r="QDZ67" s="410"/>
      <c r="QEA67" s="410"/>
      <c r="QEB67" s="410"/>
      <c r="QEC67" s="410"/>
      <c r="QED67" s="410"/>
      <c r="QEE67" s="410"/>
      <c r="QEF67" s="410"/>
      <c r="QEG67" s="410"/>
      <c r="QEH67" s="410"/>
      <c r="QEI67" s="410"/>
      <c r="QEJ67" s="410"/>
      <c r="QEK67" s="410"/>
      <c r="QEL67" s="410"/>
      <c r="QEM67" s="410"/>
      <c r="QEN67" s="410"/>
      <c r="QEO67" s="410"/>
      <c r="QEP67" s="410"/>
      <c r="QEQ67" s="410"/>
      <c r="QER67" s="410"/>
      <c r="QES67" s="410"/>
      <c r="QET67" s="410"/>
      <c r="QEU67" s="410"/>
      <c r="QEV67" s="410"/>
      <c r="QEW67" s="410"/>
      <c r="QEX67" s="410"/>
      <c r="QEY67" s="410"/>
      <c r="QEZ67" s="410"/>
      <c r="QFA67" s="410"/>
      <c r="QFB67" s="410"/>
      <c r="QFC67" s="410"/>
      <c r="QFD67" s="410"/>
      <c r="QFE67" s="410"/>
      <c r="QFF67" s="410"/>
      <c r="QFG67" s="410"/>
      <c r="QFH67" s="410"/>
      <c r="QFI67" s="410"/>
      <c r="QFJ67" s="410"/>
      <c r="QFK67" s="410"/>
      <c r="QFL67" s="410"/>
      <c r="QFM67" s="410"/>
      <c r="QFN67" s="410"/>
      <c r="QFO67" s="410"/>
      <c r="QFP67" s="410"/>
      <c r="QFQ67" s="410"/>
      <c r="QFR67" s="410"/>
      <c r="QFS67" s="410"/>
      <c r="QFT67" s="410"/>
      <c r="QFU67" s="410"/>
      <c r="QFV67" s="410"/>
      <c r="QFW67" s="410"/>
      <c r="QFX67" s="410"/>
      <c r="QFY67" s="410"/>
      <c r="QFZ67" s="410"/>
      <c r="QGA67" s="410"/>
      <c r="QGB67" s="410"/>
      <c r="QGC67" s="410"/>
      <c r="QGD67" s="410"/>
      <c r="QGE67" s="410"/>
      <c r="QGF67" s="410"/>
      <c r="QGG67" s="410"/>
      <c r="QGH67" s="410"/>
      <c r="QGI67" s="410"/>
      <c r="QGJ67" s="410"/>
      <c r="QGK67" s="410"/>
      <c r="QGL67" s="410"/>
      <c r="QGM67" s="410"/>
      <c r="QGN67" s="410"/>
      <c r="QGO67" s="410"/>
      <c r="QGP67" s="410"/>
      <c r="QGQ67" s="410"/>
      <c r="QGR67" s="410"/>
      <c r="QGS67" s="410"/>
      <c r="QGT67" s="410"/>
      <c r="QGU67" s="410"/>
      <c r="QGV67" s="410"/>
      <c r="QGW67" s="410"/>
      <c r="QGX67" s="410"/>
      <c r="QGY67" s="410"/>
      <c r="QGZ67" s="410"/>
      <c r="QHA67" s="410"/>
      <c r="QHB67" s="410"/>
      <c r="QHC67" s="410"/>
      <c r="QHD67" s="410"/>
      <c r="QHE67" s="410"/>
      <c r="QHF67" s="410"/>
      <c r="QHG67" s="410"/>
      <c r="QHH67" s="410"/>
      <c r="QHI67" s="410"/>
      <c r="QHJ67" s="410"/>
      <c r="QHK67" s="410"/>
      <c r="QHL67" s="410"/>
      <c r="QHM67" s="410"/>
      <c r="QHN67" s="410"/>
      <c r="QHO67" s="410"/>
      <c r="QHP67" s="410"/>
      <c r="QHQ67" s="410"/>
      <c r="QHR67" s="410"/>
      <c r="QHS67" s="410"/>
      <c r="QHT67" s="410"/>
      <c r="QHU67" s="410"/>
      <c r="QHV67" s="410"/>
      <c r="QHW67" s="410"/>
      <c r="QHX67" s="410"/>
      <c r="QHY67" s="410"/>
      <c r="QHZ67" s="410"/>
      <c r="QIA67" s="410"/>
      <c r="QIB67" s="410"/>
      <c r="QIC67" s="410"/>
      <c r="QID67" s="410"/>
      <c r="QIE67" s="410"/>
      <c r="QIF67" s="410"/>
      <c r="QIG67" s="410"/>
      <c r="QIH67" s="410"/>
      <c r="QII67" s="410"/>
      <c r="QIJ67" s="410"/>
      <c r="QIK67" s="410"/>
      <c r="QIL67" s="410"/>
      <c r="QIM67" s="410"/>
      <c r="QIN67" s="410"/>
      <c r="QIO67" s="410"/>
      <c r="QIP67" s="410"/>
      <c r="QIQ67" s="410"/>
      <c r="QIR67" s="410"/>
      <c r="QIS67" s="410"/>
      <c r="QIT67" s="410"/>
      <c r="QIU67" s="410"/>
      <c r="QIV67" s="410"/>
      <c r="QIW67" s="410"/>
      <c r="QIX67" s="410"/>
      <c r="QIY67" s="410"/>
      <c r="QIZ67" s="410"/>
      <c r="QJA67" s="410"/>
      <c r="QJB67" s="410"/>
      <c r="QJC67" s="410"/>
      <c r="QJD67" s="410"/>
      <c r="QJE67" s="410"/>
      <c r="QJF67" s="410"/>
      <c r="QJG67" s="410"/>
      <c r="QJH67" s="410"/>
      <c r="QJI67" s="410"/>
      <c r="QJJ67" s="410"/>
      <c r="QJK67" s="410"/>
      <c r="QJL67" s="410"/>
      <c r="QJM67" s="410"/>
      <c r="QJN67" s="410"/>
      <c r="QJO67" s="410"/>
      <c r="QJP67" s="410"/>
      <c r="QJQ67" s="410"/>
      <c r="QJR67" s="410"/>
      <c r="QJS67" s="410"/>
      <c r="QJT67" s="410"/>
      <c r="QJU67" s="410"/>
      <c r="QJV67" s="410"/>
      <c r="QJW67" s="410"/>
      <c r="QJX67" s="410"/>
      <c r="QJY67" s="410"/>
      <c r="QJZ67" s="410"/>
      <c r="QKA67" s="410"/>
      <c r="QKB67" s="410"/>
      <c r="QKC67" s="410"/>
      <c r="QKD67" s="410"/>
      <c r="QKE67" s="410"/>
      <c r="QKF67" s="410"/>
      <c r="QKG67" s="410"/>
      <c r="QKH67" s="410"/>
      <c r="QKI67" s="410"/>
      <c r="QKJ67" s="410"/>
      <c r="QKK67" s="410"/>
      <c r="QKL67" s="410"/>
      <c r="QKM67" s="410"/>
      <c r="QKN67" s="410"/>
      <c r="QKO67" s="410"/>
      <c r="QKP67" s="410"/>
      <c r="QKQ67" s="410"/>
      <c r="QKR67" s="410"/>
      <c r="QKS67" s="410"/>
      <c r="QKT67" s="410"/>
      <c r="QKU67" s="410"/>
      <c r="QKV67" s="410"/>
      <c r="QKW67" s="410"/>
      <c r="QKX67" s="410"/>
      <c r="QKY67" s="410"/>
      <c r="QKZ67" s="410"/>
      <c r="QLA67" s="410"/>
      <c r="QLB67" s="410"/>
      <c r="QLC67" s="410"/>
      <c r="QLD67" s="410"/>
      <c r="QLE67" s="410"/>
      <c r="QLF67" s="410"/>
      <c r="QLG67" s="410"/>
      <c r="QLH67" s="410"/>
      <c r="QLI67" s="410"/>
      <c r="QLJ67" s="410"/>
      <c r="QLK67" s="410"/>
      <c r="QLL67" s="410"/>
      <c r="QLM67" s="410"/>
      <c r="QLN67" s="410"/>
      <c r="QLO67" s="410"/>
      <c r="QLP67" s="410"/>
      <c r="QLQ67" s="410"/>
      <c r="QLR67" s="410"/>
      <c r="QLS67" s="410"/>
      <c r="QLT67" s="410"/>
      <c r="QLU67" s="410"/>
      <c r="QLV67" s="410"/>
      <c r="QLW67" s="410"/>
      <c r="QLX67" s="410"/>
      <c r="QLY67" s="410"/>
      <c r="QLZ67" s="410"/>
      <c r="QMA67" s="410"/>
      <c r="QMB67" s="410"/>
      <c r="QMC67" s="410"/>
      <c r="QMD67" s="410"/>
      <c r="QME67" s="410"/>
      <c r="QMF67" s="410"/>
      <c r="QMG67" s="410"/>
      <c r="QMH67" s="410"/>
      <c r="QMI67" s="410"/>
      <c r="QMJ67" s="410"/>
      <c r="QMK67" s="410"/>
      <c r="QML67" s="410"/>
      <c r="QMM67" s="410"/>
      <c r="QMN67" s="410"/>
      <c r="QMO67" s="410"/>
      <c r="QMP67" s="410"/>
      <c r="QMQ67" s="410"/>
      <c r="QMR67" s="410"/>
      <c r="QMS67" s="410"/>
      <c r="QMT67" s="410"/>
      <c r="QMU67" s="410"/>
      <c r="QMV67" s="410"/>
      <c r="QMW67" s="410"/>
      <c r="QMX67" s="410"/>
      <c r="QMY67" s="410"/>
      <c r="QMZ67" s="410"/>
      <c r="QNA67" s="410"/>
      <c r="QNB67" s="410"/>
      <c r="QNC67" s="410"/>
      <c r="QND67" s="410"/>
      <c r="QNE67" s="410"/>
      <c r="QNF67" s="410"/>
      <c r="QNG67" s="410"/>
      <c r="QNH67" s="410"/>
      <c r="QNI67" s="410"/>
      <c r="QNJ67" s="410"/>
      <c r="QNK67" s="410"/>
      <c r="QNL67" s="410"/>
      <c r="QNM67" s="410"/>
      <c r="QNN67" s="410"/>
      <c r="QNO67" s="410"/>
      <c r="QNP67" s="410"/>
      <c r="QNQ67" s="410"/>
      <c r="QNR67" s="410"/>
      <c r="QNS67" s="410"/>
      <c r="QNT67" s="410"/>
      <c r="QNU67" s="410"/>
      <c r="QNV67" s="410"/>
      <c r="QNW67" s="410"/>
      <c r="QNX67" s="410"/>
      <c r="QNY67" s="410"/>
      <c r="QNZ67" s="410"/>
      <c r="QOA67" s="410"/>
      <c r="QOB67" s="410"/>
      <c r="QOC67" s="410"/>
      <c r="QOD67" s="410"/>
      <c r="QOE67" s="410"/>
      <c r="QOF67" s="410"/>
      <c r="QOG67" s="410"/>
      <c r="QOH67" s="410"/>
      <c r="QOI67" s="410"/>
      <c r="QOJ67" s="410"/>
      <c r="QOK67" s="410"/>
      <c r="QOL67" s="410"/>
      <c r="QOM67" s="410"/>
      <c r="QON67" s="410"/>
      <c r="QOO67" s="410"/>
      <c r="QOP67" s="410"/>
      <c r="QOQ67" s="410"/>
      <c r="QOR67" s="410"/>
      <c r="QOS67" s="410"/>
      <c r="QOT67" s="410"/>
      <c r="QOU67" s="410"/>
      <c r="QOV67" s="410"/>
      <c r="QOW67" s="410"/>
      <c r="QOX67" s="410"/>
      <c r="QOY67" s="410"/>
      <c r="QOZ67" s="410"/>
      <c r="QPA67" s="410"/>
      <c r="QPB67" s="410"/>
      <c r="QPC67" s="410"/>
      <c r="QPD67" s="410"/>
      <c r="QPE67" s="410"/>
      <c r="QPF67" s="410"/>
      <c r="QPG67" s="410"/>
      <c r="QPH67" s="410"/>
      <c r="QPI67" s="410"/>
      <c r="QPJ67" s="410"/>
      <c r="QPK67" s="410"/>
      <c r="QPL67" s="410"/>
      <c r="QPM67" s="410"/>
      <c r="QPN67" s="410"/>
      <c r="QPO67" s="410"/>
      <c r="QPP67" s="410"/>
      <c r="QPQ67" s="410"/>
      <c r="QPR67" s="410"/>
      <c r="QPS67" s="410"/>
      <c r="QPT67" s="410"/>
      <c r="QPU67" s="410"/>
      <c r="QPV67" s="410"/>
      <c r="QPW67" s="410"/>
      <c r="QPX67" s="410"/>
      <c r="QPY67" s="410"/>
      <c r="QPZ67" s="410"/>
      <c r="QQA67" s="410"/>
      <c r="QQB67" s="410"/>
      <c r="QQC67" s="410"/>
      <c r="QQD67" s="410"/>
      <c r="QQE67" s="410"/>
      <c r="QQF67" s="410"/>
      <c r="QQG67" s="410"/>
      <c r="QQH67" s="410"/>
      <c r="QQI67" s="410"/>
      <c r="QQJ67" s="410"/>
      <c r="QQK67" s="410"/>
      <c r="QQL67" s="410"/>
      <c r="QQM67" s="410"/>
      <c r="QQN67" s="410"/>
      <c r="QQO67" s="410"/>
      <c r="QQP67" s="410"/>
      <c r="QQQ67" s="410"/>
      <c r="QQR67" s="410"/>
      <c r="QQS67" s="410"/>
      <c r="QQT67" s="410"/>
      <c r="QQU67" s="410"/>
      <c r="QQV67" s="410"/>
      <c r="QQW67" s="410"/>
      <c r="QQX67" s="410"/>
      <c r="QQY67" s="410"/>
      <c r="QQZ67" s="410"/>
      <c r="QRA67" s="410"/>
      <c r="QRB67" s="410"/>
      <c r="QRC67" s="410"/>
      <c r="QRD67" s="410"/>
      <c r="QRE67" s="410"/>
      <c r="QRF67" s="410"/>
      <c r="QRG67" s="410"/>
      <c r="QRH67" s="410"/>
      <c r="QRI67" s="410"/>
      <c r="QRJ67" s="410"/>
      <c r="QRK67" s="410"/>
      <c r="QRL67" s="410"/>
      <c r="QRM67" s="410"/>
      <c r="QRN67" s="410"/>
      <c r="QRO67" s="410"/>
      <c r="QRP67" s="410"/>
      <c r="QRQ67" s="410"/>
      <c r="QRR67" s="410"/>
      <c r="QRS67" s="410"/>
      <c r="QRT67" s="410"/>
      <c r="QRU67" s="410"/>
      <c r="QRV67" s="410"/>
      <c r="QRW67" s="410"/>
      <c r="QRX67" s="410"/>
      <c r="QRY67" s="410"/>
      <c r="QRZ67" s="410"/>
      <c r="QSA67" s="410"/>
      <c r="QSB67" s="410"/>
      <c r="QSC67" s="410"/>
      <c r="QSD67" s="410"/>
      <c r="QSE67" s="410"/>
      <c r="QSF67" s="410"/>
      <c r="QSG67" s="410"/>
      <c r="QSH67" s="410"/>
      <c r="QSI67" s="410"/>
      <c r="QSJ67" s="410"/>
      <c r="QSK67" s="410"/>
      <c r="QSL67" s="410"/>
      <c r="QSM67" s="410"/>
      <c r="QSN67" s="410"/>
      <c r="QSO67" s="410"/>
      <c r="QSP67" s="410"/>
      <c r="QSQ67" s="410"/>
      <c r="QSR67" s="410"/>
      <c r="QSS67" s="410"/>
      <c r="QST67" s="410"/>
      <c r="QSU67" s="410"/>
      <c r="QSV67" s="410"/>
      <c r="QSW67" s="410"/>
      <c r="QSX67" s="410"/>
      <c r="QSY67" s="410"/>
      <c r="QSZ67" s="410"/>
      <c r="QTA67" s="410"/>
      <c r="QTB67" s="410"/>
      <c r="QTC67" s="410"/>
      <c r="QTD67" s="410"/>
      <c r="QTE67" s="410"/>
      <c r="QTF67" s="410"/>
      <c r="QTG67" s="410"/>
      <c r="QTH67" s="410"/>
      <c r="QTI67" s="410"/>
      <c r="QTJ67" s="410"/>
      <c r="QTK67" s="410"/>
      <c r="QTL67" s="410"/>
      <c r="QTM67" s="410"/>
      <c r="QTN67" s="410"/>
      <c r="QTO67" s="410"/>
      <c r="QTP67" s="410"/>
      <c r="QTQ67" s="410"/>
      <c r="QTR67" s="410"/>
      <c r="QTS67" s="410"/>
      <c r="QTT67" s="410"/>
      <c r="QTU67" s="410"/>
      <c r="QTV67" s="410"/>
      <c r="QTW67" s="410"/>
      <c r="QTX67" s="410"/>
      <c r="QTY67" s="410"/>
      <c r="QTZ67" s="410"/>
      <c r="QUA67" s="410"/>
      <c r="QUB67" s="410"/>
      <c r="QUC67" s="410"/>
      <c r="QUD67" s="410"/>
      <c r="QUE67" s="410"/>
      <c r="QUF67" s="410"/>
      <c r="QUG67" s="410"/>
      <c r="QUH67" s="410"/>
      <c r="QUI67" s="410"/>
      <c r="QUJ67" s="410"/>
      <c r="QUK67" s="410"/>
      <c r="QUL67" s="410"/>
      <c r="QUM67" s="410"/>
      <c r="QUN67" s="410"/>
      <c r="QUO67" s="410"/>
      <c r="QUP67" s="410"/>
      <c r="QUQ67" s="410"/>
      <c r="QUR67" s="410"/>
      <c r="QUS67" s="410"/>
      <c r="QUT67" s="410"/>
      <c r="QUU67" s="410"/>
      <c r="QUV67" s="410"/>
      <c r="QUW67" s="410"/>
      <c r="QUX67" s="410"/>
      <c r="QUY67" s="410"/>
      <c r="QUZ67" s="410"/>
      <c r="QVA67" s="410"/>
      <c r="QVB67" s="410"/>
      <c r="QVC67" s="410"/>
      <c r="QVD67" s="410"/>
      <c r="QVE67" s="410"/>
      <c r="QVF67" s="410"/>
      <c r="QVG67" s="410"/>
      <c r="QVH67" s="410"/>
      <c r="QVI67" s="410"/>
      <c r="QVJ67" s="410"/>
      <c r="QVK67" s="410"/>
      <c r="QVL67" s="410"/>
      <c r="QVM67" s="410"/>
      <c r="QVN67" s="410"/>
      <c r="QVO67" s="410"/>
      <c r="QVP67" s="410"/>
      <c r="QVQ67" s="410"/>
      <c r="QVR67" s="410"/>
      <c r="QVS67" s="410"/>
      <c r="QVT67" s="410"/>
      <c r="QVU67" s="410"/>
      <c r="QVV67" s="410"/>
      <c r="QVW67" s="410"/>
      <c r="QVX67" s="410"/>
      <c r="QVY67" s="410"/>
      <c r="QVZ67" s="410"/>
      <c r="QWA67" s="410"/>
      <c r="QWB67" s="410"/>
      <c r="QWC67" s="410"/>
      <c r="QWD67" s="410"/>
      <c r="QWE67" s="410"/>
      <c r="QWF67" s="410"/>
      <c r="QWG67" s="410"/>
      <c r="QWH67" s="410"/>
      <c r="QWI67" s="410"/>
      <c r="QWJ67" s="410"/>
      <c r="QWK67" s="410"/>
      <c r="QWL67" s="410"/>
      <c r="QWM67" s="410"/>
      <c r="QWN67" s="410"/>
      <c r="QWO67" s="410"/>
      <c r="QWP67" s="410"/>
      <c r="QWQ67" s="410"/>
      <c r="QWR67" s="410"/>
      <c r="QWS67" s="410"/>
      <c r="QWT67" s="410"/>
      <c r="QWU67" s="410"/>
      <c r="QWV67" s="410"/>
      <c r="QWW67" s="410"/>
      <c r="QWX67" s="410"/>
      <c r="QWY67" s="410"/>
      <c r="QWZ67" s="410"/>
      <c r="QXA67" s="410"/>
      <c r="QXB67" s="410"/>
      <c r="QXC67" s="410"/>
      <c r="QXD67" s="410"/>
      <c r="QXE67" s="410"/>
      <c r="QXF67" s="410"/>
      <c r="QXG67" s="410"/>
      <c r="QXH67" s="410"/>
      <c r="QXI67" s="410"/>
      <c r="QXJ67" s="410"/>
      <c r="QXK67" s="410"/>
      <c r="QXL67" s="410"/>
      <c r="QXM67" s="410"/>
      <c r="QXN67" s="410"/>
      <c r="QXO67" s="410"/>
      <c r="QXP67" s="410"/>
      <c r="QXQ67" s="410"/>
      <c r="QXR67" s="410"/>
      <c r="QXS67" s="410"/>
      <c r="QXT67" s="410"/>
      <c r="QXU67" s="410"/>
      <c r="QXV67" s="410"/>
      <c r="QXW67" s="410"/>
      <c r="QXX67" s="410"/>
      <c r="QXY67" s="410"/>
      <c r="QXZ67" s="410"/>
      <c r="QYA67" s="410"/>
      <c r="QYB67" s="410"/>
      <c r="QYC67" s="410"/>
      <c r="QYD67" s="410"/>
      <c r="QYE67" s="410"/>
      <c r="QYF67" s="410"/>
      <c r="QYG67" s="410"/>
      <c r="QYH67" s="410"/>
      <c r="QYI67" s="410"/>
      <c r="QYJ67" s="410"/>
      <c r="QYK67" s="410"/>
      <c r="QYL67" s="410"/>
      <c r="QYM67" s="410"/>
      <c r="QYN67" s="410"/>
      <c r="QYO67" s="410"/>
      <c r="QYP67" s="410"/>
      <c r="QYQ67" s="410"/>
      <c r="QYR67" s="410"/>
      <c r="QYS67" s="410"/>
      <c r="QYT67" s="410"/>
      <c r="QYU67" s="410"/>
      <c r="QYV67" s="410"/>
      <c r="QYW67" s="410"/>
      <c r="QYX67" s="410"/>
      <c r="QYY67" s="410"/>
      <c r="QYZ67" s="410"/>
      <c r="QZA67" s="410"/>
      <c r="QZB67" s="410"/>
      <c r="QZC67" s="410"/>
      <c r="QZD67" s="410"/>
      <c r="QZE67" s="410"/>
      <c r="QZF67" s="410"/>
      <c r="QZG67" s="410"/>
      <c r="QZH67" s="410"/>
      <c r="QZI67" s="410"/>
      <c r="QZJ67" s="410"/>
      <c r="QZK67" s="410"/>
      <c r="QZL67" s="410"/>
      <c r="QZM67" s="410"/>
      <c r="QZN67" s="410"/>
      <c r="QZO67" s="410"/>
      <c r="QZP67" s="410"/>
      <c r="QZQ67" s="410"/>
      <c r="QZR67" s="410"/>
      <c r="QZS67" s="410"/>
      <c r="QZT67" s="410"/>
      <c r="QZU67" s="410"/>
      <c r="QZV67" s="410"/>
      <c r="QZW67" s="410"/>
      <c r="QZX67" s="410"/>
      <c r="QZY67" s="410"/>
      <c r="QZZ67" s="410"/>
      <c r="RAA67" s="410"/>
      <c r="RAB67" s="410"/>
      <c r="RAC67" s="410"/>
      <c r="RAD67" s="410"/>
      <c r="RAE67" s="410"/>
      <c r="RAF67" s="410"/>
      <c r="RAG67" s="410"/>
      <c r="RAH67" s="410"/>
      <c r="RAI67" s="410"/>
      <c r="RAJ67" s="410"/>
      <c r="RAK67" s="410"/>
      <c r="RAL67" s="410"/>
      <c r="RAM67" s="410"/>
      <c r="RAN67" s="410"/>
      <c r="RAO67" s="410"/>
      <c r="RAP67" s="410"/>
      <c r="RAQ67" s="410"/>
      <c r="RAR67" s="410"/>
      <c r="RAS67" s="410"/>
      <c r="RAT67" s="410"/>
      <c r="RAU67" s="410"/>
      <c r="RAV67" s="410"/>
      <c r="RAW67" s="410"/>
      <c r="RAX67" s="410"/>
      <c r="RAY67" s="410"/>
      <c r="RAZ67" s="410"/>
      <c r="RBA67" s="410"/>
      <c r="RBB67" s="410"/>
      <c r="RBC67" s="410"/>
      <c r="RBD67" s="410"/>
      <c r="RBE67" s="410"/>
      <c r="RBF67" s="410"/>
      <c r="RBG67" s="410"/>
      <c r="RBH67" s="410"/>
      <c r="RBI67" s="410"/>
      <c r="RBJ67" s="410"/>
      <c r="RBK67" s="410"/>
      <c r="RBL67" s="410"/>
      <c r="RBM67" s="410"/>
      <c r="RBN67" s="410"/>
      <c r="RBO67" s="410"/>
      <c r="RBP67" s="410"/>
      <c r="RBQ67" s="410"/>
      <c r="RBR67" s="410"/>
      <c r="RBS67" s="410"/>
      <c r="RBT67" s="410"/>
      <c r="RBU67" s="410"/>
      <c r="RBV67" s="410"/>
      <c r="RBW67" s="410"/>
      <c r="RBX67" s="410"/>
      <c r="RBY67" s="410"/>
      <c r="RBZ67" s="410"/>
      <c r="RCA67" s="410"/>
      <c r="RCB67" s="410"/>
      <c r="RCC67" s="410"/>
      <c r="RCD67" s="410"/>
      <c r="RCE67" s="410"/>
      <c r="RCF67" s="410"/>
      <c r="RCG67" s="410"/>
      <c r="RCH67" s="410"/>
      <c r="RCI67" s="410"/>
      <c r="RCJ67" s="410"/>
      <c r="RCK67" s="410"/>
      <c r="RCL67" s="410"/>
      <c r="RCM67" s="410"/>
      <c r="RCN67" s="410"/>
      <c r="RCO67" s="410"/>
      <c r="RCP67" s="410"/>
      <c r="RCQ67" s="410"/>
      <c r="RCR67" s="410"/>
      <c r="RCS67" s="410"/>
      <c r="RCT67" s="410"/>
      <c r="RCU67" s="410"/>
      <c r="RCV67" s="410"/>
      <c r="RCW67" s="410"/>
      <c r="RCX67" s="410"/>
      <c r="RCY67" s="410"/>
      <c r="RCZ67" s="410"/>
      <c r="RDA67" s="410"/>
      <c r="RDB67" s="410"/>
      <c r="RDC67" s="410"/>
      <c r="RDD67" s="410"/>
      <c r="RDE67" s="410"/>
      <c r="RDF67" s="410"/>
      <c r="RDG67" s="410"/>
      <c r="RDH67" s="410"/>
      <c r="RDI67" s="410"/>
      <c r="RDJ67" s="410"/>
      <c r="RDK67" s="410"/>
      <c r="RDL67" s="410"/>
      <c r="RDM67" s="410"/>
      <c r="RDN67" s="410"/>
      <c r="RDO67" s="410"/>
      <c r="RDP67" s="410"/>
      <c r="RDQ67" s="410"/>
      <c r="RDR67" s="410"/>
      <c r="RDS67" s="410"/>
      <c r="RDT67" s="410"/>
      <c r="RDU67" s="410"/>
      <c r="RDV67" s="410"/>
      <c r="RDW67" s="410"/>
      <c r="RDX67" s="410"/>
      <c r="RDY67" s="410"/>
      <c r="RDZ67" s="410"/>
      <c r="REA67" s="410"/>
      <c r="REB67" s="410"/>
      <c r="REC67" s="410"/>
      <c r="RED67" s="410"/>
      <c r="REE67" s="410"/>
      <c r="REF67" s="410"/>
      <c r="REG67" s="410"/>
      <c r="REH67" s="410"/>
      <c r="REI67" s="410"/>
      <c r="REJ67" s="410"/>
      <c r="REK67" s="410"/>
      <c r="REL67" s="410"/>
      <c r="REM67" s="410"/>
      <c r="REN67" s="410"/>
      <c r="REO67" s="410"/>
      <c r="REP67" s="410"/>
      <c r="REQ67" s="410"/>
      <c r="RER67" s="410"/>
      <c r="RES67" s="410"/>
      <c r="RET67" s="410"/>
      <c r="REU67" s="410"/>
      <c r="REV67" s="410"/>
      <c r="REW67" s="410"/>
      <c r="REX67" s="410"/>
      <c r="REY67" s="410"/>
      <c r="REZ67" s="410"/>
      <c r="RFA67" s="410"/>
      <c r="RFB67" s="410"/>
      <c r="RFC67" s="410"/>
      <c r="RFD67" s="410"/>
      <c r="RFE67" s="410"/>
      <c r="RFF67" s="410"/>
      <c r="RFG67" s="410"/>
      <c r="RFH67" s="410"/>
      <c r="RFI67" s="410"/>
      <c r="RFJ67" s="410"/>
      <c r="RFK67" s="410"/>
      <c r="RFL67" s="410"/>
      <c r="RFM67" s="410"/>
      <c r="RFN67" s="410"/>
      <c r="RFO67" s="410"/>
      <c r="RFP67" s="410"/>
      <c r="RFQ67" s="410"/>
      <c r="RFR67" s="410"/>
      <c r="RFS67" s="410"/>
      <c r="RFT67" s="410"/>
      <c r="RFU67" s="410"/>
      <c r="RFV67" s="410"/>
      <c r="RFW67" s="410"/>
      <c r="RFX67" s="410"/>
      <c r="RFY67" s="410"/>
      <c r="RFZ67" s="410"/>
      <c r="RGA67" s="410"/>
      <c r="RGB67" s="410"/>
      <c r="RGC67" s="410"/>
      <c r="RGD67" s="410"/>
      <c r="RGE67" s="410"/>
      <c r="RGF67" s="410"/>
      <c r="RGG67" s="410"/>
      <c r="RGH67" s="410"/>
      <c r="RGI67" s="410"/>
      <c r="RGJ67" s="410"/>
      <c r="RGK67" s="410"/>
      <c r="RGL67" s="410"/>
      <c r="RGM67" s="410"/>
      <c r="RGN67" s="410"/>
      <c r="RGO67" s="410"/>
      <c r="RGP67" s="410"/>
      <c r="RGQ67" s="410"/>
      <c r="RGR67" s="410"/>
      <c r="RGS67" s="410"/>
      <c r="RGT67" s="410"/>
      <c r="RGU67" s="410"/>
      <c r="RGV67" s="410"/>
      <c r="RGW67" s="410"/>
      <c r="RGX67" s="410"/>
      <c r="RGY67" s="410"/>
      <c r="RGZ67" s="410"/>
      <c r="RHA67" s="410"/>
      <c r="RHB67" s="410"/>
      <c r="RHC67" s="410"/>
      <c r="RHD67" s="410"/>
      <c r="RHE67" s="410"/>
      <c r="RHF67" s="410"/>
      <c r="RHG67" s="410"/>
      <c r="RHH67" s="410"/>
      <c r="RHI67" s="410"/>
      <c r="RHJ67" s="410"/>
      <c r="RHK67" s="410"/>
      <c r="RHL67" s="410"/>
      <c r="RHM67" s="410"/>
      <c r="RHN67" s="410"/>
      <c r="RHO67" s="410"/>
      <c r="RHP67" s="410"/>
      <c r="RHQ67" s="410"/>
      <c r="RHR67" s="410"/>
      <c r="RHS67" s="410"/>
      <c r="RHT67" s="410"/>
      <c r="RHU67" s="410"/>
      <c r="RHV67" s="410"/>
      <c r="RHW67" s="410"/>
      <c r="RHX67" s="410"/>
      <c r="RHY67" s="410"/>
      <c r="RHZ67" s="410"/>
      <c r="RIA67" s="410"/>
      <c r="RIB67" s="410"/>
      <c r="RIC67" s="410"/>
      <c r="RID67" s="410"/>
      <c r="RIE67" s="410"/>
      <c r="RIF67" s="410"/>
      <c r="RIG67" s="410"/>
      <c r="RIH67" s="410"/>
      <c r="RII67" s="410"/>
      <c r="RIJ67" s="410"/>
      <c r="RIK67" s="410"/>
      <c r="RIL67" s="410"/>
      <c r="RIM67" s="410"/>
      <c r="RIN67" s="410"/>
      <c r="RIO67" s="410"/>
      <c r="RIP67" s="410"/>
      <c r="RIQ67" s="410"/>
      <c r="RIR67" s="410"/>
      <c r="RIS67" s="410"/>
      <c r="RIT67" s="410"/>
      <c r="RIU67" s="410"/>
      <c r="RIV67" s="410"/>
      <c r="RIW67" s="410"/>
      <c r="RIX67" s="410"/>
      <c r="RIY67" s="410"/>
      <c r="RIZ67" s="410"/>
      <c r="RJA67" s="410"/>
      <c r="RJB67" s="410"/>
      <c r="RJC67" s="410"/>
      <c r="RJD67" s="410"/>
      <c r="RJE67" s="410"/>
      <c r="RJF67" s="410"/>
      <c r="RJG67" s="410"/>
      <c r="RJH67" s="410"/>
      <c r="RJI67" s="410"/>
      <c r="RJJ67" s="410"/>
      <c r="RJK67" s="410"/>
      <c r="RJL67" s="410"/>
      <c r="RJM67" s="410"/>
      <c r="RJN67" s="410"/>
      <c r="RJO67" s="410"/>
      <c r="RJP67" s="410"/>
      <c r="RJQ67" s="410"/>
      <c r="RJR67" s="410"/>
      <c r="RJS67" s="410"/>
      <c r="RJT67" s="410"/>
      <c r="RJU67" s="410"/>
      <c r="RJV67" s="410"/>
      <c r="RJW67" s="410"/>
      <c r="RJX67" s="410"/>
      <c r="RJY67" s="410"/>
      <c r="RJZ67" s="410"/>
      <c r="RKA67" s="410"/>
      <c r="RKB67" s="410"/>
      <c r="RKC67" s="410"/>
      <c r="RKD67" s="410"/>
      <c r="RKE67" s="410"/>
      <c r="RKF67" s="410"/>
      <c r="RKG67" s="410"/>
      <c r="RKH67" s="410"/>
      <c r="RKI67" s="410"/>
      <c r="RKJ67" s="410"/>
      <c r="RKK67" s="410"/>
      <c r="RKL67" s="410"/>
      <c r="RKM67" s="410"/>
      <c r="RKN67" s="410"/>
      <c r="RKO67" s="410"/>
      <c r="RKP67" s="410"/>
      <c r="RKQ67" s="410"/>
      <c r="RKR67" s="410"/>
      <c r="RKS67" s="410"/>
      <c r="RKT67" s="410"/>
      <c r="RKU67" s="410"/>
      <c r="RKV67" s="410"/>
      <c r="RKW67" s="410"/>
      <c r="RKX67" s="410"/>
      <c r="RKY67" s="410"/>
      <c r="RKZ67" s="410"/>
      <c r="RLA67" s="410"/>
      <c r="RLB67" s="410"/>
      <c r="RLC67" s="410"/>
      <c r="RLD67" s="410"/>
      <c r="RLE67" s="410"/>
      <c r="RLF67" s="410"/>
      <c r="RLG67" s="410"/>
      <c r="RLH67" s="410"/>
      <c r="RLI67" s="410"/>
      <c r="RLJ67" s="410"/>
      <c r="RLK67" s="410"/>
      <c r="RLL67" s="410"/>
      <c r="RLM67" s="410"/>
      <c r="RLN67" s="410"/>
      <c r="RLO67" s="410"/>
      <c r="RLP67" s="410"/>
      <c r="RLQ67" s="410"/>
      <c r="RLR67" s="410"/>
      <c r="RLS67" s="410"/>
      <c r="RLT67" s="410"/>
      <c r="RLU67" s="410"/>
      <c r="RLV67" s="410"/>
      <c r="RLW67" s="410"/>
      <c r="RLX67" s="410"/>
      <c r="RLY67" s="410"/>
      <c r="RLZ67" s="410"/>
      <c r="RMA67" s="410"/>
      <c r="RMB67" s="410"/>
      <c r="RMC67" s="410"/>
      <c r="RMD67" s="410"/>
      <c r="RME67" s="410"/>
      <c r="RMF67" s="410"/>
      <c r="RMG67" s="410"/>
      <c r="RMH67" s="410"/>
      <c r="RMI67" s="410"/>
      <c r="RMJ67" s="410"/>
      <c r="RMK67" s="410"/>
      <c r="RML67" s="410"/>
      <c r="RMM67" s="410"/>
      <c r="RMN67" s="410"/>
      <c r="RMO67" s="410"/>
      <c r="RMP67" s="410"/>
      <c r="RMQ67" s="410"/>
      <c r="RMR67" s="410"/>
      <c r="RMS67" s="410"/>
      <c r="RMT67" s="410"/>
      <c r="RMU67" s="410"/>
      <c r="RMV67" s="410"/>
      <c r="RMW67" s="410"/>
      <c r="RMX67" s="410"/>
      <c r="RMY67" s="410"/>
      <c r="RMZ67" s="410"/>
      <c r="RNA67" s="410"/>
      <c r="RNB67" s="410"/>
      <c r="RNC67" s="410"/>
      <c r="RND67" s="410"/>
      <c r="RNE67" s="410"/>
      <c r="RNF67" s="410"/>
      <c r="RNG67" s="410"/>
      <c r="RNH67" s="410"/>
      <c r="RNI67" s="410"/>
      <c r="RNJ67" s="410"/>
      <c r="RNK67" s="410"/>
      <c r="RNL67" s="410"/>
      <c r="RNM67" s="410"/>
      <c r="RNN67" s="410"/>
      <c r="RNO67" s="410"/>
      <c r="RNP67" s="410"/>
      <c r="RNQ67" s="410"/>
      <c r="RNR67" s="410"/>
      <c r="RNS67" s="410"/>
      <c r="RNT67" s="410"/>
      <c r="RNU67" s="410"/>
      <c r="RNV67" s="410"/>
      <c r="RNW67" s="410"/>
      <c r="RNX67" s="410"/>
      <c r="RNY67" s="410"/>
      <c r="RNZ67" s="410"/>
      <c r="ROA67" s="410"/>
      <c r="ROB67" s="410"/>
      <c r="ROC67" s="410"/>
      <c r="ROD67" s="410"/>
      <c r="ROE67" s="410"/>
      <c r="ROF67" s="410"/>
      <c r="ROG67" s="410"/>
      <c r="ROH67" s="410"/>
      <c r="ROI67" s="410"/>
      <c r="ROJ67" s="410"/>
      <c r="ROK67" s="410"/>
      <c r="ROL67" s="410"/>
      <c r="ROM67" s="410"/>
      <c r="RON67" s="410"/>
      <c r="ROO67" s="410"/>
      <c r="ROP67" s="410"/>
      <c r="ROQ67" s="410"/>
      <c r="ROR67" s="410"/>
      <c r="ROS67" s="410"/>
      <c r="ROT67" s="410"/>
      <c r="ROU67" s="410"/>
      <c r="ROV67" s="410"/>
      <c r="ROW67" s="410"/>
      <c r="ROX67" s="410"/>
      <c r="ROY67" s="410"/>
      <c r="ROZ67" s="410"/>
      <c r="RPA67" s="410"/>
      <c r="RPB67" s="410"/>
      <c r="RPC67" s="410"/>
      <c r="RPD67" s="410"/>
      <c r="RPE67" s="410"/>
      <c r="RPF67" s="410"/>
      <c r="RPG67" s="410"/>
      <c r="RPH67" s="410"/>
      <c r="RPI67" s="410"/>
      <c r="RPJ67" s="410"/>
      <c r="RPK67" s="410"/>
      <c r="RPL67" s="410"/>
      <c r="RPM67" s="410"/>
      <c r="RPN67" s="410"/>
      <c r="RPO67" s="410"/>
      <c r="RPP67" s="410"/>
      <c r="RPQ67" s="410"/>
      <c r="RPR67" s="410"/>
      <c r="RPS67" s="410"/>
      <c r="RPT67" s="410"/>
      <c r="RPU67" s="410"/>
      <c r="RPV67" s="410"/>
      <c r="RPW67" s="410"/>
      <c r="RPX67" s="410"/>
      <c r="RPY67" s="410"/>
      <c r="RPZ67" s="410"/>
      <c r="RQA67" s="410"/>
      <c r="RQB67" s="410"/>
      <c r="RQC67" s="410"/>
      <c r="RQD67" s="410"/>
      <c r="RQE67" s="410"/>
      <c r="RQF67" s="410"/>
      <c r="RQG67" s="410"/>
      <c r="RQH67" s="410"/>
      <c r="RQI67" s="410"/>
      <c r="RQJ67" s="410"/>
      <c r="RQK67" s="410"/>
      <c r="RQL67" s="410"/>
      <c r="RQM67" s="410"/>
      <c r="RQN67" s="410"/>
      <c r="RQO67" s="410"/>
      <c r="RQP67" s="410"/>
      <c r="RQQ67" s="410"/>
      <c r="RQR67" s="410"/>
      <c r="RQS67" s="410"/>
      <c r="RQT67" s="410"/>
      <c r="RQU67" s="410"/>
      <c r="RQV67" s="410"/>
      <c r="RQW67" s="410"/>
      <c r="RQX67" s="410"/>
      <c r="RQY67" s="410"/>
      <c r="RQZ67" s="410"/>
      <c r="RRA67" s="410"/>
      <c r="RRB67" s="410"/>
      <c r="RRC67" s="410"/>
      <c r="RRD67" s="410"/>
      <c r="RRE67" s="410"/>
      <c r="RRF67" s="410"/>
      <c r="RRG67" s="410"/>
      <c r="RRH67" s="410"/>
      <c r="RRI67" s="410"/>
      <c r="RRJ67" s="410"/>
      <c r="RRK67" s="410"/>
      <c r="RRL67" s="410"/>
      <c r="RRM67" s="410"/>
      <c r="RRN67" s="410"/>
      <c r="RRO67" s="410"/>
      <c r="RRP67" s="410"/>
      <c r="RRQ67" s="410"/>
      <c r="RRR67" s="410"/>
      <c r="RRS67" s="410"/>
      <c r="RRT67" s="410"/>
      <c r="RRU67" s="410"/>
      <c r="RRV67" s="410"/>
      <c r="RRW67" s="410"/>
      <c r="RRX67" s="410"/>
      <c r="RRY67" s="410"/>
      <c r="RRZ67" s="410"/>
      <c r="RSA67" s="410"/>
      <c r="RSB67" s="410"/>
      <c r="RSC67" s="410"/>
      <c r="RSD67" s="410"/>
      <c r="RSE67" s="410"/>
      <c r="RSF67" s="410"/>
      <c r="RSG67" s="410"/>
      <c r="RSH67" s="410"/>
      <c r="RSI67" s="410"/>
      <c r="RSJ67" s="410"/>
      <c r="RSK67" s="410"/>
      <c r="RSL67" s="410"/>
      <c r="RSM67" s="410"/>
      <c r="RSN67" s="410"/>
      <c r="RSO67" s="410"/>
      <c r="RSP67" s="410"/>
      <c r="RSQ67" s="410"/>
      <c r="RSR67" s="410"/>
      <c r="RSS67" s="410"/>
      <c r="RST67" s="410"/>
      <c r="RSU67" s="410"/>
      <c r="RSV67" s="410"/>
      <c r="RSW67" s="410"/>
      <c r="RSX67" s="410"/>
      <c r="RSY67" s="410"/>
      <c r="RSZ67" s="410"/>
      <c r="RTA67" s="410"/>
      <c r="RTB67" s="410"/>
      <c r="RTC67" s="410"/>
      <c r="RTD67" s="410"/>
      <c r="RTE67" s="410"/>
      <c r="RTF67" s="410"/>
      <c r="RTG67" s="410"/>
      <c r="RTH67" s="410"/>
      <c r="RTI67" s="410"/>
      <c r="RTJ67" s="410"/>
      <c r="RTK67" s="410"/>
      <c r="RTL67" s="410"/>
      <c r="RTM67" s="410"/>
      <c r="RTN67" s="410"/>
      <c r="RTO67" s="410"/>
      <c r="RTP67" s="410"/>
      <c r="RTQ67" s="410"/>
      <c r="RTR67" s="410"/>
      <c r="RTS67" s="410"/>
      <c r="RTT67" s="410"/>
      <c r="RTU67" s="410"/>
      <c r="RTV67" s="410"/>
      <c r="RTW67" s="410"/>
      <c r="RTX67" s="410"/>
      <c r="RTY67" s="410"/>
      <c r="RTZ67" s="410"/>
      <c r="RUA67" s="410"/>
      <c r="RUB67" s="410"/>
      <c r="RUC67" s="410"/>
      <c r="RUD67" s="410"/>
      <c r="RUE67" s="410"/>
      <c r="RUF67" s="410"/>
      <c r="RUG67" s="410"/>
      <c r="RUH67" s="410"/>
      <c r="RUI67" s="410"/>
      <c r="RUJ67" s="410"/>
      <c r="RUK67" s="410"/>
      <c r="RUL67" s="410"/>
      <c r="RUM67" s="410"/>
      <c r="RUN67" s="410"/>
      <c r="RUO67" s="410"/>
      <c r="RUP67" s="410"/>
      <c r="RUQ67" s="410"/>
      <c r="RUR67" s="410"/>
      <c r="RUS67" s="410"/>
      <c r="RUT67" s="410"/>
      <c r="RUU67" s="410"/>
      <c r="RUV67" s="410"/>
      <c r="RUW67" s="410"/>
      <c r="RUX67" s="410"/>
      <c r="RUY67" s="410"/>
      <c r="RUZ67" s="410"/>
      <c r="RVA67" s="410"/>
      <c r="RVB67" s="410"/>
      <c r="RVC67" s="410"/>
      <c r="RVD67" s="410"/>
      <c r="RVE67" s="410"/>
      <c r="RVF67" s="410"/>
      <c r="RVG67" s="410"/>
      <c r="RVH67" s="410"/>
      <c r="RVI67" s="410"/>
      <c r="RVJ67" s="410"/>
      <c r="RVK67" s="410"/>
      <c r="RVL67" s="410"/>
      <c r="RVM67" s="410"/>
      <c r="RVN67" s="410"/>
      <c r="RVO67" s="410"/>
      <c r="RVP67" s="410"/>
      <c r="RVQ67" s="410"/>
      <c r="RVR67" s="410"/>
      <c r="RVS67" s="410"/>
      <c r="RVT67" s="410"/>
      <c r="RVU67" s="410"/>
      <c r="RVV67" s="410"/>
      <c r="RVW67" s="410"/>
      <c r="RVX67" s="410"/>
      <c r="RVY67" s="410"/>
      <c r="RVZ67" s="410"/>
      <c r="RWA67" s="410"/>
      <c r="RWB67" s="410"/>
      <c r="RWC67" s="410"/>
      <c r="RWD67" s="410"/>
      <c r="RWE67" s="410"/>
      <c r="RWF67" s="410"/>
      <c r="RWG67" s="410"/>
      <c r="RWH67" s="410"/>
      <c r="RWI67" s="410"/>
      <c r="RWJ67" s="410"/>
      <c r="RWK67" s="410"/>
      <c r="RWL67" s="410"/>
      <c r="RWM67" s="410"/>
      <c r="RWN67" s="410"/>
      <c r="RWO67" s="410"/>
      <c r="RWP67" s="410"/>
      <c r="RWQ67" s="410"/>
      <c r="RWR67" s="410"/>
      <c r="RWS67" s="410"/>
      <c r="RWT67" s="410"/>
      <c r="RWU67" s="410"/>
      <c r="RWV67" s="410"/>
      <c r="RWW67" s="410"/>
      <c r="RWX67" s="410"/>
      <c r="RWY67" s="410"/>
      <c r="RWZ67" s="410"/>
      <c r="RXA67" s="410"/>
      <c r="RXB67" s="410"/>
      <c r="RXC67" s="410"/>
      <c r="RXD67" s="410"/>
      <c r="RXE67" s="410"/>
      <c r="RXF67" s="410"/>
      <c r="RXG67" s="410"/>
      <c r="RXH67" s="410"/>
      <c r="RXI67" s="410"/>
      <c r="RXJ67" s="410"/>
      <c r="RXK67" s="410"/>
      <c r="RXL67" s="410"/>
      <c r="RXM67" s="410"/>
      <c r="RXN67" s="410"/>
      <c r="RXO67" s="410"/>
      <c r="RXP67" s="410"/>
      <c r="RXQ67" s="410"/>
      <c r="RXR67" s="410"/>
      <c r="RXS67" s="410"/>
      <c r="RXT67" s="410"/>
      <c r="RXU67" s="410"/>
      <c r="RXV67" s="410"/>
      <c r="RXW67" s="410"/>
      <c r="RXX67" s="410"/>
      <c r="RXY67" s="410"/>
      <c r="RXZ67" s="410"/>
      <c r="RYA67" s="410"/>
      <c r="RYB67" s="410"/>
      <c r="RYC67" s="410"/>
      <c r="RYD67" s="410"/>
      <c r="RYE67" s="410"/>
      <c r="RYF67" s="410"/>
      <c r="RYG67" s="410"/>
      <c r="RYH67" s="410"/>
      <c r="RYI67" s="410"/>
      <c r="RYJ67" s="410"/>
      <c r="RYK67" s="410"/>
      <c r="RYL67" s="410"/>
      <c r="RYM67" s="410"/>
      <c r="RYN67" s="410"/>
      <c r="RYO67" s="410"/>
      <c r="RYP67" s="410"/>
      <c r="RYQ67" s="410"/>
      <c r="RYR67" s="410"/>
      <c r="RYS67" s="410"/>
      <c r="RYT67" s="410"/>
      <c r="RYU67" s="410"/>
      <c r="RYV67" s="410"/>
      <c r="RYW67" s="410"/>
      <c r="RYX67" s="410"/>
      <c r="RYY67" s="410"/>
      <c r="RYZ67" s="410"/>
      <c r="RZA67" s="410"/>
      <c r="RZB67" s="410"/>
      <c r="RZC67" s="410"/>
      <c r="RZD67" s="410"/>
      <c r="RZE67" s="410"/>
      <c r="RZF67" s="410"/>
      <c r="RZG67" s="410"/>
      <c r="RZH67" s="410"/>
      <c r="RZI67" s="410"/>
      <c r="RZJ67" s="410"/>
      <c r="RZK67" s="410"/>
      <c r="RZL67" s="410"/>
      <c r="RZM67" s="410"/>
      <c r="RZN67" s="410"/>
      <c r="RZO67" s="410"/>
      <c r="RZP67" s="410"/>
      <c r="RZQ67" s="410"/>
      <c r="RZR67" s="410"/>
      <c r="RZS67" s="410"/>
      <c r="RZT67" s="410"/>
      <c r="RZU67" s="410"/>
      <c r="RZV67" s="410"/>
      <c r="RZW67" s="410"/>
      <c r="RZX67" s="410"/>
      <c r="RZY67" s="410"/>
      <c r="RZZ67" s="410"/>
      <c r="SAA67" s="410"/>
      <c r="SAB67" s="410"/>
      <c r="SAC67" s="410"/>
      <c r="SAD67" s="410"/>
      <c r="SAE67" s="410"/>
      <c r="SAF67" s="410"/>
      <c r="SAG67" s="410"/>
      <c r="SAH67" s="410"/>
      <c r="SAI67" s="410"/>
      <c r="SAJ67" s="410"/>
      <c r="SAK67" s="410"/>
      <c r="SAL67" s="410"/>
      <c r="SAM67" s="410"/>
      <c r="SAN67" s="410"/>
      <c r="SAO67" s="410"/>
      <c r="SAP67" s="410"/>
      <c r="SAQ67" s="410"/>
      <c r="SAR67" s="410"/>
      <c r="SAS67" s="410"/>
      <c r="SAT67" s="410"/>
      <c r="SAU67" s="410"/>
      <c r="SAV67" s="410"/>
      <c r="SAW67" s="410"/>
      <c r="SAX67" s="410"/>
      <c r="SAY67" s="410"/>
      <c r="SAZ67" s="410"/>
      <c r="SBA67" s="410"/>
      <c r="SBB67" s="410"/>
      <c r="SBC67" s="410"/>
      <c r="SBD67" s="410"/>
      <c r="SBE67" s="410"/>
      <c r="SBF67" s="410"/>
      <c r="SBG67" s="410"/>
      <c r="SBH67" s="410"/>
      <c r="SBI67" s="410"/>
      <c r="SBJ67" s="410"/>
      <c r="SBK67" s="410"/>
      <c r="SBL67" s="410"/>
      <c r="SBM67" s="410"/>
      <c r="SBN67" s="410"/>
      <c r="SBO67" s="410"/>
      <c r="SBP67" s="410"/>
      <c r="SBQ67" s="410"/>
      <c r="SBR67" s="410"/>
      <c r="SBS67" s="410"/>
      <c r="SBT67" s="410"/>
      <c r="SBU67" s="410"/>
      <c r="SBV67" s="410"/>
      <c r="SBW67" s="410"/>
      <c r="SBX67" s="410"/>
      <c r="SBY67" s="410"/>
      <c r="SBZ67" s="410"/>
      <c r="SCA67" s="410"/>
      <c r="SCB67" s="410"/>
      <c r="SCC67" s="410"/>
      <c r="SCD67" s="410"/>
      <c r="SCE67" s="410"/>
      <c r="SCF67" s="410"/>
      <c r="SCG67" s="410"/>
      <c r="SCH67" s="410"/>
      <c r="SCI67" s="410"/>
      <c r="SCJ67" s="410"/>
      <c r="SCK67" s="410"/>
      <c r="SCL67" s="410"/>
      <c r="SCM67" s="410"/>
      <c r="SCN67" s="410"/>
      <c r="SCO67" s="410"/>
      <c r="SCP67" s="410"/>
      <c r="SCQ67" s="410"/>
      <c r="SCR67" s="410"/>
      <c r="SCS67" s="410"/>
      <c r="SCT67" s="410"/>
      <c r="SCU67" s="410"/>
      <c r="SCV67" s="410"/>
      <c r="SCW67" s="410"/>
      <c r="SCX67" s="410"/>
      <c r="SCY67" s="410"/>
      <c r="SCZ67" s="410"/>
      <c r="SDA67" s="410"/>
      <c r="SDB67" s="410"/>
      <c r="SDC67" s="410"/>
      <c r="SDD67" s="410"/>
      <c r="SDE67" s="410"/>
      <c r="SDF67" s="410"/>
      <c r="SDG67" s="410"/>
      <c r="SDH67" s="410"/>
      <c r="SDI67" s="410"/>
      <c r="SDJ67" s="410"/>
      <c r="SDK67" s="410"/>
      <c r="SDL67" s="410"/>
      <c r="SDM67" s="410"/>
      <c r="SDN67" s="410"/>
      <c r="SDO67" s="410"/>
      <c r="SDP67" s="410"/>
      <c r="SDQ67" s="410"/>
      <c r="SDR67" s="410"/>
      <c r="SDS67" s="410"/>
      <c r="SDT67" s="410"/>
      <c r="SDU67" s="410"/>
      <c r="SDV67" s="410"/>
      <c r="SDW67" s="410"/>
      <c r="SDX67" s="410"/>
      <c r="SDY67" s="410"/>
      <c r="SDZ67" s="410"/>
      <c r="SEA67" s="410"/>
      <c r="SEB67" s="410"/>
      <c r="SEC67" s="410"/>
      <c r="SED67" s="410"/>
      <c r="SEE67" s="410"/>
      <c r="SEF67" s="410"/>
      <c r="SEG67" s="410"/>
      <c r="SEH67" s="410"/>
      <c r="SEI67" s="410"/>
      <c r="SEJ67" s="410"/>
      <c r="SEK67" s="410"/>
      <c r="SEL67" s="410"/>
      <c r="SEM67" s="410"/>
      <c r="SEN67" s="410"/>
      <c r="SEO67" s="410"/>
      <c r="SEP67" s="410"/>
      <c r="SEQ67" s="410"/>
      <c r="SER67" s="410"/>
      <c r="SES67" s="410"/>
      <c r="SET67" s="410"/>
      <c r="SEU67" s="410"/>
      <c r="SEV67" s="410"/>
      <c r="SEW67" s="410"/>
      <c r="SEX67" s="410"/>
      <c r="SEY67" s="410"/>
      <c r="SEZ67" s="410"/>
      <c r="SFA67" s="410"/>
      <c r="SFB67" s="410"/>
      <c r="SFC67" s="410"/>
      <c r="SFD67" s="410"/>
      <c r="SFE67" s="410"/>
      <c r="SFF67" s="410"/>
      <c r="SFG67" s="410"/>
      <c r="SFH67" s="410"/>
      <c r="SFI67" s="410"/>
      <c r="SFJ67" s="410"/>
      <c r="SFK67" s="410"/>
      <c r="SFL67" s="410"/>
      <c r="SFM67" s="410"/>
      <c r="SFN67" s="410"/>
      <c r="SFO67" s="410"/>
      <c r="SFP67" s="410"/>
      <c r="SFQ67" s="410"/>
      <c r="SFR67" s="410"/>
      <c r="SFS67" s="410"/>
      <c r="SFT67" s="410"/>
      <c r="SFU67" s="410"/>
      <c r="SFV67" s="410"/>
      <c r="SFW67" s="410"/>
      <c r="SFX67" s="410"/>
      <c r="SFY67" s="410"/>
      <c r="SFZ67" s="410"/>
      <c r="SGA67" s="410"/>
      <c r="SGB67" s="410"/>
      <c r="SGC67" s="410"/>
      <c r="SGD67" s="410"/>
      <c r="SGE67" s="410"/>
      <c r="SGF67" s="410"/>
      <c r="SGG67" s="410"/>
      <c r="SGH67" s="410"/>
      <c r="SGI67" s="410"/>
      <c r="SGJ67" s="410"/>
      <c r="SGK67" s="410"/>
      <c r="SGL67" s="410"/>
      <c r="SGM67" s="410"/>
      <c r="SGN67" s="410"/>
      <c r="SGO67" s="410"/>
      <c r="SGP67" s="410"/>
      <c r="SGQ67" s="410"/>
      <c r="SGR67" s="410"/>
      <c r="SGS67" s="410"/>
      <c r="SGT67" s="410"/>
      <c r="SGU67" s="410"/>
      <c r="SGV67" s="410"/>
      <c r="SGW67" s="410"/>
      <c r="SGX67" s="410"/>
      <c r="SGY67" s="410"/>
      <c r="SGZ67" s="410"/>
      <c r="SHA67" s="410"/>
      <c r="SHB67" s="410"/>
      <c r="SHC67" s="410"/>
      <c r="SHD67" s="410"/>
      <c r="SHE67" s="410"/>
      <c r="SHF67" s="410"/>
      <c r="SHG67" s="410"/>
      <c r="SHH67" s="410"/>
      <c r="SHI67" s="410"/>
      <c r="SHJ67" s="410"/>
      <c r="SHK67" s="410"/>
      <c r="SHL67" s="410"/>
      <c r="SHM67" s="410"/>
      <c r="SHN67" s="410"/>
      <c r="SHO67" s="410"/>
      <c r="SHP67" s="410"/>
      <c r="SHQ67" s="410"/>
      <c r="SHR67" s="410"/>
      <c r="SHS67" s="410"/>
      <c r="SHT67" s="410"/>
      <c r="SHU67" s="410"/>
      <c r="SHV67" s="410"/>
      <c r="SHW67" s="410"/>
      <c r="SHX67" s="410"/>
      <c r="SHY67" s="410"/>
      <c r="SHZ67" s="410"/>
      <c r="SIA67" s="410"/>
      <c r="SIB67" s="410"/>
      <c r="SIC67" s="410"/>
      <c r="SID67" s="410"/>
      <c r="SIE67" s="410"/>
      <c r="SIF67" s="410"/>
      <c r="SIG67" s="410"/>
      <c r="SIH67" s="410"/>
      <c r="SII67" s="410"/>
      <c r="SIJ67" s="410"/>
      <c r="SIK67" s="410"/>
      <c r="SIL67" s="410"/>
      <c r="SIM67" s="410"/>
      <c r="SIN67" s="410"/>
      <c r="SIO67" s="410"/>
      <c r="SIP67" s="410"/>
      <c r="SIQ67" s="410"/>
      <c r="SIR67" s="410"/>
      <c r="SIS67" s="410"/>
      <c r="SIT67" s="410"/>
      <c r="SIU67" s="410"/>
      <c r="SIV67" s="410"/>
      <c r="SIW67" s="410"/>
      <c r="SIX67" s="410"/>
      <c r="SIY67" s="410"/>
      <c r="SIZ67" s="410"/>
      <c r="SJA67" s="410"/>
      <c r="SJB67" s="410"/>
      <c r="SJC67" s="410"/>
      <c r="SJD67" s="410"/>
      <c r="SJE67" s="410"/>
      <c r="SJF67" s="410"/>
      <c r="SJG67" s="410"/>
      <c r="SJH67" s="410"/>
      <c r="SJI67" s="410"/>
      <c r="SJJ67" s="410"/>
      <c r="SJK67" s="410"/>
      <c r="SJL67" s="410"/>
      <c r="SJM67" s="410"/>
      <c r="SJN67" s="410"/>
      <c r="SJO67" s="410"/>
      <c r="SJP67" s="410"/>
      <c r="SJQ67" s="410"/>
      <c r="SJR67" s="410"/>
      <c r="SJS67" s="410"/>
      <c r="SJT67" s="410"/>
      <c r="SJU67" s="410"/>
      <c r="SJV67" s="410"/>
      <c r="SJW67" s="410"/>
      <c r="SJX67" s="410"/>
      <c r="SJY67" s="410"/>
      <c r="SJZ67" s="410"/>
      <c r="SKA67" s="410"/>
      <c r="SKB67" s="410"/>
      <c r="SKC67" s="410"/>
      <c r="SKD67" s="410"/>
      <c r="SKE67" s="410"/>
      <c r="SKF67" s="410"/>
      <c r="SKG67" s="410"/>
      <c r="SKH67" s="410"/>
      <c r="SKI67" s="410"/>
      <c r="SKJ67" s="410"/>
      <c r="SKK67" s="410"/>
      <c r="SKL67" s="410"/>
      <c r="SKM67" s="410"/>
      <c r="SKN67" s="410"/>
      <c r="SKO67" s="410"/>
      <c r="SKP67" s="410"/>
      <c r="SKQ67" s="410"/>
      <c r="SKR67" s="410"/>
      <c r="SKS67" s="410"/>
      <c r="SKT67" s="410"/>
      <c r="SKU67" s="410"/>
      <c r="SKV67" s="410"/>
      <c r="SKW67" s="410"/>
      <c r="SKX67" s="410"/>
      <c r="SKY67" s="410"/>
      <c r="SKZ67" s="410"/>
      <c r="SLA67" s="410"/>
      <c r="SLB67" s="410"/>
      <c r="SLC67" s="410"/>
      <c r="SLD67" s="410"/>
      <c r="SLE67" s="410"/>
      <c r="SLF67" s="410"/>
      <c r="SLG67" s="410"/>
      <c r="SLH67" s="410"/>
      <c r="SLI67" s="410"/>
      <c r="SLJ67" s="410"/>
      <c r="SLK67" s="410"/>
      <c r="SLL67" s="410"/>
      <c r="SLM67" s="410"/>
      <c r="SLN67" s="410"/>
      <c r="SLO67" s="410"/>
      <c r="SLP67" s="410"/>
      <c r="SLQ67" s="410"/>
      <c r="SLR67" s="410"/>
      <c r="SLS67" s="410"/>
      <c r="SLT67" s="410"/>
      <c r="SLU67" s="410"/>
      <c r="SLV67" s="410"/>
      <c r="SLW67" s="410"/>
      <c r="SLX67" s="410"/>
      <c r="SLY67" s="410"/>
      <c r="SLZ67" s="410"/>
      <c r="SMA67" s="410"/>
      <c r="SMB67" s="410"/>
      <c r="SMC67" s="410"/>
      <c r="SMD67" s="410"/>
      <c r="SME67" s="410"/>
      <c r="SMF67" s="410"/>
      <c r="SMG67" s="410"/>
      <c r="SMH67" s="410"/>
      <c r="SMI67" s="410"/>
      <c r="SMJ67" s="410"/>
      <c r="SMK67" s="410"/>
      <c r="SML67" s="410"/>
      <c r="SMM67" s="410"/>
      <c r="SMN67" s="410"/>
      <c r="SMO67" s="410"/>
      <c r="SMP67" s="410"/>
      <c r="SMQ67" s="410"/>
      <c r="SMR67" s="410"/>
      <c r="SMS67" s="410"/>
      <c r="SMT67" s="410"/>
      <c r="SMU67" s="410"/>
      <c r="SMV67" s="410"/>
      <c r="SMW67" s="410"/>
      <c r="SMX67" s="410"/>
      <c r="SMY67" s="410"/>
      <c r="SMZ67" s="410"/>
      <c r="SNA67" s="410"/>
      <c r="SNB67" s="410"/>
      <c r="SNC67" s="410"/>
      <c r="SND67" s="410"/>
      <c r="SNE67" s="410"/>
      <c r="SNF67" s="410"/>
      <c r="SNG67" s="410"/>
      <c r="SNH67" s="410"/>
      <c r="SNI67" s="410"/>
      <c r="SNJ67" s="410"/>
      <c r="SNK67" s="410"/>
      <c r="SNL67" s="410"/>
      <c r="SNM67" s="410"/>
      <c r="SNN67" s="410"/>
      <c r="SNO67" s="410"/>
      <c r="SNP67" s="410"/>
      <c r="SNQ67" s="410"/>
      <c r="SNR67" s="410"/>
      <c r="SNS67" s="410"/>
      <c r="SNT67" s="410"/>
      <c r="SNU67" s="410"/>
      <c r="SNV67" s="410"/>
      <c r="SNW67" s="410"/>
      <c r="SNX67" s="410"/>
      <c r="SNY67" s="410"/>
      <c r="SNZ67" s="410"/>
      <c r="SOA67" s="410"/>
      <c r="SOB67" s="410"/>
      <c r="SOC67" s="410"/>
      <c r="SOD67" s="410"/>
      <c r="SOE67" s="410"/>
      <c r="SOF67" s="410"/>
      <c r="SOG67" s="410"/>
      <c r="SOH67" s="410"/>
      <c r="SOI67" s="410"/>
      <c r="SOJ67" s="410"/>
      <c r="SOK67" s="410"/>
      <c r="SOL67" s="410"/>
      <c r="SOM67" s="410"/>
      <c r="SON67" s="410"/>
      <c r="SOO67" s="410"/>
      <c r="SOP67" s="410"/>
      <c r="SOQ67" s="410"/>
      <c r="SOR67" s="410"/>
      <c r="SOS67" s="410"/>
      <c r="SOT67" s="410"/>
      <c r="SOU67" s="410"/>
      <c r="SOV67" s="410"/>
      <c r="SOW67" s="410"/>
      <c r="SOX67" s="410"/>
      <c r="SOY67" s="410"/>
      <c r="SOZ67" s="410"/>
      <c r="SPA67" s="410"/>
      <c r="SPB67" s="410"/>
      <c r="SPC67" s="410"/>
      <c r="SPD67" s="410"/>
      <c r="SPE67" s="410"/>
      <c r="SPF67" s="410"/>
      <c r="SPG67" s="410"/>
      <c r="SPH67" s="410"/>
      <c r="SPI67" s="410"/>
      <c r="SPJ67" s="410"/>
      <c r="SPK67" s="410"/>
      <c r="SPL67" s="410"/>
      <c r="SPM67" s="410"/>
      <c r="SPN67" s="410"/>
      <c r="SPO67" s="410"/>
      <c r="SPP67" s="410"/>
      <c r="SPQ67" s="410"/>
      <c r="SPR67" s="410"/>
      <c r="SPS67" s="410"/>
      <c r="SPT67" s="410"/>
      <c r="SPU67" s="410"/>
      <c r="SPV67" s="410"/>
      <c r="SPW67" s="410"/>
      <c r="SPX67" s="410"/>
      <c r="SPY67" s="410"/>
      <c r="SPZ67" s="410"/>
      <c r="SQA67" s="410"/>
      <c r="SQB67" s="410"/>
      <c r="SQC67" s="410"/>
      <c r="SQD67" s="410"/>
      <c r="SQE67" s="410"/>
      <c r="SQF67" s="410"/>
      <c r="SQG67" s="410"/>
      <c r="SQH67" s="410"/>
      <c r="SQI67" s="410"/>
      <c r="SQJ67" s="410"/>
      <c r="SQK67" s="410"/>
      <c r="SQL67" s="410"/>
      <c r="SQM67" s="410"/>
      <c r="SQN67" s="410"/>
      <c r="SQO67" s="410"/>
      <c r="SQP67" s="410"/>
      <c r="SQQ67" s="410"/>
      <c r="SQR67" s="410"/>
      <c r="SQS67" s="410"/>
      <c r="SQT67" s="410"/>
      <c r="SQU67" s="410"/>
      <c r="SQV67" s="410"/>
      <c r="SQW67" s="410"/>
      <c r="SQX67" s="410"/>
      <c r="SQY67" s="410"/>
      <c r="SQZ67" s="410"/>
      <c r="SRA67" s="410"/>
      <c r="SRB67" s="410"/>
      <c r="SRC67" s="410"/>
      <c r="SRD67" s="410"/>
      <c r="SRE67" s="410"/>
      <c r="SRF67" s="410"/>
      <c r="SRG67" s="410"/>
      <c r="SRH67" s="410"/>
      <c r="SRI67" s="410"/>
      <c r="SRJ67" s="410"/>
      <c r="SRK67" s="410"/>
      <c r="SRL67" s="410"/>
      <c r="SRM67" s="410"/>
      <c r="SRN67" s="410"/>
      <c r="SRO67" s="410"/>
      <c r="SRP67" s="410"/>
      <c r="SRQ67" s="410"/>
      <c r="SRR67" s="410"/>
      <c r="SRS67" s="410"/>
      <c r="SRT67" s="410"/>
      <c r="SRU67" s="410"/>
      <c r="SRV67" s="410"/>
      <c r="SRW67" s="410"/>
      <c r="SRX67" s="410"/>
      <c r="SRY67" s="410"/>
      <c r="SRZ67" s="410"/>
      <c r="SSA67" s="410"/>
      <c r="SSB67" s="410"/>
      <c r="SSC67" s="410"/>
      <c r="SSD67" s="410"/>
      <c r="SSE67" s="410"/>
      <c r="SSF67" s="410"/>
      <c r="SSG67" s="410"/>
      <c r="SSH67" s="410"/>
      <c r="SSI67" s="410"/>
      <c r="SSJ67" s="410"/>
      <c r="SSK67" s="410"/>
      <c r="SSL67" s="410"/>
      <c r="SSM67" s="410"/>
      <c r="SSN67" s="410"/>
      <c r="SSO67" s="410"/>
      <c r="SSP67" s="410"/>
      <c r="SSQ67" s="410"/>
      <c r="SSR67" s="410"/>
      <c r="SSS67" s="410"/>
      <c r="SST67" s="410"/>
      <c r="SSU67" s="410"/>
      <c r="SSV67" s="410"/>
      <c r="SSW67" s="410"/>
      <c r="SSX67" s="410"/>
      <c r="SSY67" s="410"/>
      <c r="SSZ67" s="410"/>
      <c r="STA67" s="410"/>
      <c r="STB67" s="410"/>
      <c r="STC67" s="410"/>
      <c r="STD67" s="410"/>
      <c r="STE67" s="410"/>
      <c r="STF67" s="410"/>
      <c r="STG67" s="410"/>
      <c r="STH67" s="410"/>
      <c r="STI67" s="410"/>
      <c r="STJ67" s="410"/>
      <c r="STK67" s="410"/>
      <c r="STL67" s="410"/>
      <c r="STM67" s="410"/>
      <c r="STN67" s="410"/>
      <c r="STO67" s="410"/>
      <c r="STP67" s="410"/>
      <c r="STQ67" s="410"/>
      <c r="STR67" s="410"/>
      <c r="STS67" s="410"/>
      <c r="STT67" s="410"/>
      <c r="STU67" s="410"/>
      <c r="STV67" s="410"/>
      <c r="STW67" s="410"/>
      <c r="STX67" s="410"/>
      <c r="STY67" s="410"/>
      <c r="STZ67" s="410"/>
      <c r="SUA67" s="410"/>
      <c r="SUB67" s="410"/>
      <c r="SUC67" s="410"/>
      <c r="SUD67" s="410"/>
      <c r="SUE67" s="410"/>
      <c r="SUF67" s="410"/>
      <c r="SUG67" s="410"/>
      <c r="SUH67" s="410"/>
      <c r="SUI67" s="410"/>
      <c r="SUJ67" s="410"/>
      <c r="SUK67" s="410"/>
      <c r="SUL67" s="410"/>
      <c r="SUM67" s="410"/>
      <c r="SUN67" s="410"/>
      <c r="SUO67" s="410"/>
      <c r="SUP67" s="410"/>
      <c r="SUQ67" s="410"/>
      <c r="SUR67" s="410"/>
      <c r="SUS67" s="410"/>
      <c r="SUT67" s="410"/>
      <c r="SUU67" s="410"/>
      <c r="SUV67" s="410"/>
      <c r="SUW67" s="410"/>
      <c r="SUX67" s="410"/>
      <c r="SUY67" s="410"/>
      <c r="SUZ67" s="410"/>
      <c r="SVA67" s="410"/>
      <c r="SVB67" s="410"/>
      <c r="SVC67" s="410"/>
      <c r="SVD67" s="410"/>
      <c r="SVE67" s="410"/>
      <c r="SVF67" s="410"/>
      <c r="SVG67" s="410"/>
      <c r="SVH67" s="410"/>
      <c r="SVI67" s="410"/>
      <c r="SVJ67" s="410"/>
      <c r="SVK67" s="410"/>
      <c r="SVL67" s="410"/>
      <c r="SVM67" s="410"/>
      <c r="SVN67" s="410"/>
      <c r="SVO67" s="410"/>
      <c r="SVP67" s="410"/>
      <c r="SVQ67" s="410"/>
      <c r="SVR67" s="410"/>
      <c r="SVS67" s="410"/>
      <c r="SVT67" s="410"/>
      <c r="SVU67" s="410"/>
      <c r="SVV67" s="410"/>
      <c r="SVW67" s="410"/>
      <c r="SVX67" s="410"/>
      <c r="SVY67" s="410"/>
      <c r="SVZ67" s="410"/>
      <c r="SWA67" s="410"/>
      <c r="SWB67" s="410"/>
      <c r="SWC67" s="410"/>
      <c r="SWD67" s="410"/>
      <c r="SWE67" s="410"/>
      <c r="SWF67" s="410"/>
      <c r="SWG67" s="410"/>
      <c r="SWH67" s="410"/>
      <c r="SWI67" s="410"/>
      <c r="SWJ67" s="410"/>
      <c r="SWK67" s="410"/>
      <c r="SWL67" s="410"/>
      <c r="SWM67" s="410"/>
      <c r="SWN67" s="410"/>
      <c r="SWO67" s="410"/>
      <c r="SWP67" s="410"/>
      <c r="SWQ67" s="410"/>
      <c r="SWR67" s="410"/>
      <c r="SWS67" s="410"/>
      <c r="SWT67" s="410"/>
      <c r="SWU67" s="410"/>
      <c r="SWV67" s="410"/>
      <c r="SWW67" s="410"/>
      <c r="SWX67" s="410"/>
      <c r="SWY67" s="410"/>
      <c r="SWZ67" s="410"/>
      <c r="SXA67" s="410"/>
      <c r="SXB67" s="410"/>
      <c r="SXC67" s="410"/>
      <c r="SXD67" s="410"/>
      <c r="SXE67" s="410"/>
      <c r="SXF67" s="410"/>
      <c r="SXG67" s="410"/>
      <c r="SXH67" s="410"/>
      <c r="SXI67" s="410"/>
      <c r="SXJ67" s="410"/>
      <c r="SXK67" s="410"/>
      <c r="SXL67" s="410"/>
      <c r="SXM67" s="410"/>
      <c r="SXN67" s="410"/>
      <c r="SXO67" s="410"/>
      <c r="SXP67" s="410"/>
      <c r="SXQ67" s="410"/>
      <c r="SXR67" s="410"/>
      <c r="SXS67" s="410"/>
      <c r="SXT67" s="410"/>
      <c r="SXU67" s="410"/>
      <c r="SXV67" s="410"/>
      <c r="SXW67" s="410"/>
      <c r="SXX67" s="410"/>
      <c r="SXY67" s="410"/>
      <c r="SXZ67" s="410"/>
      <c r="SYA67" s="410"/>
      <c r="SYB67" s="410"/>
      <c r="SYC67" s="410"/>
      <c r="SYD67" s="410"/>
      <c r="SYE67" s="410"/>
      <c r="SYF67" s="410"/>
      <c r="SYG67" s="410"/>
      <c r="SYH67" s="410"/>
      <c r="SYI67" s="410"/>
      <c r="SYJ67" s="410"/>
      <c r="SYK67" s="410"/>
      <c r="SYL67" s="410"/>
      <c r="SYM67" s="410"/>
      <c r="SYN67" s="410"/>
      <c r="SYO67" s="410"/>
      <c r="SYP67" s="410"/>
      <c r="SYQ67" s="410"/>
      <c r="SYR67" s="410"/>
      <c r="SYS67" s="410"/>
      <c r="SYT67" s="410"/>
      <c r="SYU67" s="410"/>
      <c r="SYV67" s="410"/>
      <c r="SYW67" s="410"/>
      <c r="SYX67" s="410"/>
      <c r="SYY67" s="410"/>
      <c r="SYZ67" s="410"/>
      <c r="SZA67" s="410"/>
      <c r="SZB67" s="410"/>
      <c r="SZC67" s="410"/>
      <c r="SZD67" s="410"/>
      <c r="SZE67" s="410"/>
      <c r="SZF67" s="410"/>
      <c r="SZG67" s="410"/>
      <c r="SZH67" s="410"/>
      <c r="SZI67" s="410"/>
      <c r="SZJ67" s="410"/>
      <c r="SZK67" s="410"/>
      <c r="SZL67" s="410"/>
      <c r="SZM67" s="410"/>
      <c r="SZN67" s="410"/>
      <c r="SZO67" s="410"/>
      <c r="SZP67" s="410"/>
      <c r="SZQ67" s="410"/>
      <c r="SZR67" s="410"/>
      <c r="SZS67" s="410"/>
      <c r="SZT67" s="410"/>
      <c r="SZU67" s="410"/>
      <c r="SZV67" s="410"/>
      <c r="SZW67" s="410"/>
      <c r="SZX67" s="410"/>
      <c r="SZY67" s="410"/>
      <c r="SZZ67" s="410"/>
      <c r="TAA67" s="410"/>
      <c r="TAB67" s="410"/>
      <c r="TAC67" s="410"/>
      <c r="TAD67" s="410"/>
      <c r="TAE67" s="410"/>
      <c r="TAF67" s="410"/>
      <c r="TAG67" s="410"/>
      <c r="TAH67" s="410"/>
      <c r="TAI67" s="410"/>
      <c r="TAJ67" s="410"/>
      <c r="TAK67" s="410"/>
      <c r="TAL67" s="410"/>
      <c r="TAM67" s="410"/>
      <c r="TAN67" s="410"/>
      <c r="TAO67" s="410"/>
      <c r="TAP67" s="410"/>
      <c r="TAQ67" s="410"/>
      <c r="TAR67" s="410"/>
      <c r="TAS67" s="410"/>
      <c r="TAT67" s="410"/>
      <c r="TAU67" s="410"/>
      <c r="TAV67" s="410"/>
      <c r="TAW67" s="410"/>
      <c r="TAX67" s="410"/>
      <c r="TAY67" s="410"/>
      <c r="TAZ67" s="410"/>
      <c r="TBA67" s="410"/>
      <c r="TBB67" s="410"/>
      <c r="TBC67" s="410"/>
      <c r="TBD67" s="410"/>
      <c r="TBE67" s="410"/>
      <c r="TBF67" s="410"/>
      <c r="TBG67" s="410"/>
      <c r="TBH67" s="410"/>
      <c r="TBI67" s="410"/>
      <c r="TBJ67" s="410"/>
      <c r="TBK67" s="410"/>
      <c r="TBL67" s="410"/>
      <c r="TBM67" s="410"/>
      <c r="TBN67" s="410"/>
      <c r="TBO67" s="410"/>
      <c r="TBP67" s="410"/>
      <c r="TBQ67" s="410"/>
      <c r="TBR67" s="410"/>
      <c r="TBS67" s="410"/>
      <c r="TBT67" s="410"/>
      <c r="TBU67" s="410"/>
      <c r="TBV67" s="410"/>
      <c r="TBW67" s="410"/>
      <c r="TBX67" s="410"/>
      <c r="TBY67" s="410"/>
      <c r="TBZ67" s="410"/>
      <c r="TCA67" s="410"/>
      <c r="TCB67" s="410"/>
      <c r="TCC67" s="410"/>
      <c r="TCD67" s="410"/>
      <c r="TCE67" s="410"/>
      <c r="TCF67" s="410"/>
      <c r="TCG67" s="410"/>
      <c r="TCH67" s="410"/>
      <c r="TCI67" s="410"/>
      <c r="TCJ67" s="410"/>
      <c r="TCK67" s="410"/>
      <c r="TCL67" s="410"/>
      <c r="TCM67" s="410"/>
      <c r="TCN67" s="410"/>
      <c r="TCO67" s="410"/>
      <c r="TCP67" s="410"/>
      <c r="TCQ67" s="410"/>
      <c r="TCR67" s="410"/>
      <c r="TCS67" s="410"/>
      <c r="TCT67" s="410"/>
      <c r="TCU67" s="410"/>
      <c r="TCV67" s="410"/>
      <c r="TCW67" s="410"/>
      <c r="TCX67" s="410"/>
      <c r="TCY67" s="410"/>
      <c r="TCZ67" s="410"/>
      <c r="TDA67" s="410"/>
      <c r="TDB67" s="410"/>
      <c r="TDC67" s="410"/>
      <c r="TDD67" s="410"/>
      <c r="TDE67" s="410"/>
      <c r="TDF67" s="410"/>
      <c r="TDG67" s="410"/>
      <c r="TDH67" s="410"/>
      <c r="TDI67" s="410"/>
      <c r="TDJ67" s="410"/>
      <c r="TDK67" s="410"/>
      <c r="TDL67" s="410"/>
      <c r="TDM67" s="410"/>
      <c r="TDN67" s="410"/>
      <c r="TDO67" s="410"/>
      <c r="TDP67" s="410"/>
      <c r="TDQ67" s="410"/>
      <c r="TDR67" s="410"/>
      <c r="TDS67" s="410"/>
      <c r="TDT67" s="410"/>
      <c r="TDU67" s="410"/>
      <c r="TDV67" s="410"/>
      <c r="TDW67" s="410"/>
      <c r="TDX67" s="410"/>
      <c r="TDY67" s="410"/>
      <c r="TDZ67" s="410"/>
      <c r="TEA67" s="410"/>
      <c r="TEB67" s="410"/>
      <c r="TEC67" s="410"/>
      <c r="TED67" s="410"/>
      <c r="TEE67" s="410"/>
      <c r="TEF67" s="410"/>
      <c r="TEG67" s="410"/>
      <c r="TEH67" s="410"/>
      <c r="TEI67" s="410"/>
      <c r="TEJ67" s="410"/>
      <c r="TEK67" s="410"/>
      <c r="TEL67" s="410"/>
      <c r="TEM67" s="410"/>
      <c r="TEN67" s="410"/>
      <c r="TEO67" s="410"/>
      <c r="TEP67" s="410"/>
      <c r="TEQ67" s="410"/>
      <c r="TER67" s="410"/>
      <c r="TES67" s="410"/>
      <c r="TET67" s="410"/>
      <c r="TEU67" s="410"/>
      <c r="TEV67" s="410"/>
      <c r="TEW67" s="410"/>
      <c r="TEX67" s="410"/>
      <c r="TEY67" s="410"/>
      <c r="TEZ67" s="410"/>
      <c r="TFA67" s="410"/>
      <c r="TFB67" s="410"/>
      <c r="TFC67" s="410"/>
      <c r="TFD67" s="410"/>
      <c r="TFE67" s="410"/>
      <c r="TFF67" s="410"/>
      <c r="TFG67" s="410"/>
      <c r="TFH67" s="410"/>
      <c r="TFI67" s="410"/>
      <c r="TFJ67" s="410"/>
      <c r="TFK67" s="410"/>
      <c r="TFL67" s="410"/>
      <c r="TFM67" s="410"/>
      <c r="TFN67" s="410"/>
      <c r="TFO67" s="410"/>
      <c r="TFP67" s="410"/>
      <c r="TFQ67" s="410"/>
      <c r="TFR67" s="410"/>
      <c r="TFS67" s="410"/>
      <c r="TFT67" s="410"/>
      <c r="TFU67" s="410"/>
      <c r="TFV67" s="410"/>
      <c r="TFW67" s="410"/>
      <c r="TFX67" s="410"/>
      <c r="TFY67" s="410"/>
      <c r="TFZ67" s="410"/>
      <c r="TGA67" s="410"/>
      <c r="TGB67" s="410"/>
      <c r="TGC67" s="410"/>
      <c r="TGD67" s="410"/>
      <c r="TGE67" s="410"/>
      <c r="TGF67" s="410"/>
      <c r="TGG67" s="410"/>
      <c r="TGH67" s="410"/>
      <c r="TGI67" s="410"/>
      <c r="TGJ67" s="410"/>
      <c r="TGK67" s="410"/>
      <c r="TGL67" s="410"/>
      <c r="TGM67" s="410"/>
      <c r="TGN67" s="410"/>
      <c r="TGO67" s="410"/>
      <c r="TGP67" s="410"/>
      <c r="TGQ67" s="410"/>
      <c r="TGR67" s="410"/>
      <c r="TGS67" s="410"/>
      <c r="TGT67" s="410"/>
      <c r="TGU67" s="410"/>
      <c r="TGV67" s="410"/>
      <c r="TGW67" s="410"/>
      <c r="TGX67" s="410"/>
      <c r="TGY67" s="410"/>
      <c r="TGZ67" s="410"/>
      <c r="THA67" s="410"/>
      <c r="THB67" s="410"/>
      <c r="THC67" s="410"/>
      <c r="THD67" s="410"/>
      <c r="THE67" s="410"/>
      <c r="THF67" s="410"/>
      <c r="THG67" s="410"/>
      <c r="THH67" s="410"/>
      <c r="THI67" s="410"/>
      <c r="THJ67" s="410"/>
      <c r="THK67" s="410"/>
      <c r="THL67" s="410"/>
      <c r="THM67" s="410"/>
      <c r="THN67" s="410"/>
      <c r="THO67" s="410"/>
      <c r="THP67" s="410"/>
      <c r="THQ67" s="410"/>
      <c r="THR67" s="410"/>
      <c r="THS67" s="410"/>
      <c r="THT67" s="410"/>
      <c r="THU67" s="410"/>
      <c r="THV67" s="410"/>
      <c r="THW67" s="410"/>
      <c r="THX67" s="410"/>
      <c r="THY67" s="410"/>
      <c r="THZ67" s="410"/>
      <c r="TIA67" s="410"/>
      <c r="TIB67" s="410"/>
      <c r="TIC67" s="410"/>
      <c r="TID67" s="410"/>
      <c r="TIE67" s="410"/>
      <c r="TIF67" s="410"/>
      <c r="TIG67" s="410"/>
      <c r="TIH67" s="410"/>
      <c r="TII67" s="410"/>
      <c r="TIJ67" s="410"/>
      <c r="TIK67" s="410"/>
      <c r="TIL67" s="410"/>
      <c r="TIM67" s="410"/>
      <c r="TIN67" s="410"/>
      <c r="TIO67" s="410"/>
      <c r="TIP67" s="410"/>
      <c r="TIQ67" s="410"/>
      <c r="TIR67" s="410"/>
      <c r="TIS67" s="410"/>
      <c r="TIT67" s="410"/>
      <c r="TIU67" s="410"/>
      <c r="TIV67" s="410"/>
      <c r="TIW67" s="410"/>
      <c r="TIX67" s="410"/>
      <c r="TIY67" s="410"/>
      <c r="TIZ67" s="410"/>
      <c r="TJA67" s="410"/>
      <c r="TJB67" s="410"/>
      <c r="TJC67" s="410"/>
      <c r="TJD67" s="410"/>
      <c r="TJE67" s="410"/>
      <c r="TJF67" s="410"/>
      <c r="TJG67" s="410"/>
      <c r="TJH67" s="410"/>
      <c r="TJI67" s="410"/>
      <c r="TJJ67" s="410"/>
      <c r="TJK67" s="410"/>
      <c r="TJL67" s="410"/>
      <c r="TJM67" s="410"/>
      <c r="TJN67" s="410"/>
      <c r="TJO67" s="410"/>
      <c r="TJP67" s="410"/>
      <c r="TJQ67" s="410"/>
      <c r="TJR67" s="410"/>
      <c r="TJS67" s="410"/>
      <c r="TJT67" s="410"/>
      <c r="TJU67" s="410"/>
      <c r="TJV67" s="410"/>
      <c r="TJW67" s="410"/>
      <c r="TJX67" s="410"/>
      <c r="TJY67" s="410"/>
      <c r="TJZ67" s="410"/>
      <c r="TKA67" s="410"/>
      <c r="TKB67" s="410"/>
      <c r="TKC67" s="410"/>
      <c r="TKD67" s="410"/>
      <c r="TKE67" s="410"/>
      <c r="TKF67" s="410"/>
      <c r="TKG67" s="410"/>
      <c r="TKH67" s="410"/>
      <c r="TKI67" s="410"/>
      <c r="TKJ67" s="410"/>
      <c r="TKK67" s="410"/>
      <c r="TKL67" s="410"/>
      <c r="TKM67" s="410"/>
      <c r="TKN67" s="410"/>
      <c r="TKO67" s="410"/>
      <c r="TKP67" s="410"/>
      <c r="TKQ67" s="410"/>
      <c r="TKR67" s="410"/>
      <c r="TKS67" s="410"/>
      <c r="TKT67" s="410"/>
      <c r="TKU67" s="410"/>
      <c r="TKV67" s="410"/>
      <c r="TKW67" s="410"/>
      <c r="TKX67" s="410"/>
      <c r="TKY67" s="410"/>
      <c r="TKZ67" s="410"/>
      <c r="TLA67" s="410"/>
      <c r="TLB67" s="410"/>
      <c r="TLC67" s="410"/>
      <c r="TLD67" s="410"/>
      <c r="TLE67" s="410"/>
      <c r="TLF67" s="410"/>
      <c r="TLG67" s="410"/>
      <c r="TLH67" s="410"/>
      <c r="TLI67" s="410"/>
      <c r="TLJ67" s="410"/>
      <c r="TLK67" s="410"/>
      <c r="TLL67" s="410"/>
      <c r="TLM67" s="410"/>
      <c r="TLN67" s="410"/>
      <c r="TLO67" s="410"/>
      <c r="TLP67" s="410"/>
      <c r="TLQ67" s="410"/>
      <c r="TLR67" s="410"/>
      <c r="TLS67" s="410"/>
      <c r="TLT67" s="410"/>
      <c r="TLU67" s="410"/>
      <c r="TLV67" s="410"/>
      <c r="TLW67" s="410"/>
      <c r="TLX67" s="410"/>
      <c r="TLY67" s="410"/>
      <c r="TLZ67" s="410"/>
      <c r="TMA67" s="410"/>
      <c r="TMB67" s="410"/>
      <c r="TMC67" s="410"/>
      <c r="TMD67" s="410"/>
      <c r="TME67" s="410"/>
      <c r="TMF67" s="410"/>
      <c r="TMG67" s="410"/>
      <c r="TMH67" s="410"/>
      <c r="TMI67" s="410"/>
      <c r="TMJ67" s="410"/>
      <c r="TMK67" s="410"/>
      <c r="TML67" s="410"/>
      <c r="TMM67" s="410"/>
      <c r="TMN67" s="410"/>
      <c r="TMO67" s="410"/>
      <c r="TMP67" s="410"/>
      <c r="TMQ67" s="410"/>
      <c r="TMR67" s="410"/>
      <c r="TMS67" s="410"/>
      <c r="TMT67" s="410"/>
      <c r="TMU67" s="410"/>
      <c r="TMV67" s="410"/>
      <c r="TMW67" s="410"/>
      <c r="TMX67" s="410"/>
      <c r="TMY67" s="410"/>
      <c r="TMZ67" s="410"/>
      <c r="TNA67" s="410"/>
      <c r="TNB67" s="410"/>
      <c r="TNC67" s="410"/>
      <c r="TND67" s="410"/>
      <c r="TNE67" s="410"/>
      <c r="TNF67" s="410"/>
      <c r="TNG67" s="410"/>
      <c r="TNH67" s="410"/>
      <c r="TNI67" s="410"/>
      <c r="TNJ67" s="410"/>
      <c r="TNK67" s="410"/>
      <c r="TNL67" s="410"/>
      <c r="TNM67" s="410"/>
      <c r="TNN67" s="410"/>
      <c r="TNO67" s="410"/>
      <c r="TNP67" s="410"/>
      <c r="TNQ67" s="410"/>
      <c r="TNR67" s="410"/>
      <c r="TNS67" s="410"/>
      <c r="TNT67" s="410"/>
      <c r="TNU67" s="410"/>
      <c r="TNV67" s="410"/>
      <c r="TNW67" s="410"/>
      <c r="TNX67" s="410"/>
      <c r="TNY67" s="410"/>
      <c r="TNZ67" s="410"/>
      <c r="TOA67" s="410"/>
      <c r="TOB67" s="410"/>
      <c r="TOC67" s="410"/>
      <c r="TOD67" s="410"/>
      <c r="TOE67" s="410"/>
      <c r="TOF67" s="410"/>
      <c r="TOG67" s="410"/>
      <c r="TOH67" s="410"/>
      <c r="TOI67" s="410"/>
      <c r="TOJ67" s="410"/>
      <c r="TOK67" s="410"/>
      <c r="TOL67" s="410"/>
      <c r="TOM67" s="410"/>
      <c r="TON67" s="410"/>
      <c r="TOO67" s="410"/>
      <c r="TOP67" s="410"/>
      <c r="TOQ67" s="410"/>
      <c r="TOR67" s="410"/>
      <c r="TOS67" s="410"/>
      <c r="TOT67" s="410"/>
      <c r="TOU67" s="410"/>
      <c r="TOV67" s="410"/>
      <c r="TOW67" s="410"/>
      <c r="TOX67" s="410"/>
      <c r="TOY67" s="410"/>
      <c r="TOZ67" s="410"/>
      <c r="TPA67" s="410"/>
      <c r="TPB67" s="410"/>
      <c r="TPC67" s="410"/>
      <c r="TPD67" s="410"/>
      <c r="TPE67" s="410"/>
      <c r="TPF67" s="410"/>
      <c r="TPG67" s="410"/>
      <c r="TPH67" s="410"/>
      <c r="TPI67" s="410"/>
      <c r="TPJ67" s="410"/>
      <c r="TPK67" s="410"/>
      <c r="TPL67" s="410"/>
      <c r="TPM67" s="410"/>
      <c r="TPN67" s="410"/>
      <c r="TPO67" s="410"/>
      <c r="TPP67" s="410"/>
      <c r="TPQ67" s="410"/>
      <c r="TPR67" s="410"/>
      <c r="TPS67" s="410"/>
      <c r="TPT67" s="410"/>
      <c r="TPU67" s="410"/>
      <c r="TPV67" s="410"/>
      <c r="TPW67" s="410"/>
      <c r="TPX67" s="410"/>
      <c r="TPY67" s="410"/>
      <c r="TPZ67" s="410"/>
      <c r="TQA67" s="410"/>
      <c r="TQB67" s="410"/>
      <c r="TQC67" s="410"/>
      <c r="TQD67" s="410"/>
      <c r="TQE67" s="410"/>
      <c r="TQF67" s="410"/>
      <c r="TQG67" s="410"/>
      <c r="TQH67" s="410"/>
      <c r="TQI67" s="410"/>
      <c r="TQJ67" s="410"/>
      <c r="TQK67" s="410"/>
      <c r="TQL67" s="410"/>
      <c r="TQM67" s="410"/>
      <c r="TQN67" s="410"/>
      <c r="TQO67" s="410"/>
      <c r="TQP67" s="410"/>
      <c r="TQQ67" s="410"/>
      <c r="TQR67" s="410"/>
      <c r="TQS67" s="410"/>
      <c r="TQT67" s="410"/>
      <c r="TQU67" s="410"/>
      <c r="TQV67" s="410"/>
      <c r="TQW67" s="410"/>
      <c r="TQX67" s="410"/>
      <c r="TQY67" s="410"/>
      <c r="TQZ67" s="410"/>
      <c r="TRA67" s="410"/>
      <c r="TRB67" s="410"/>
      <c r="TRC67" s="410"/>
      <c r="TRD67" s="410"/>
      <c r="TRE67" s="410"/>
      <c r="TRF67" s="410"/>
      <c r="TRG67" s="410"/>
      <c r="TRH67" s="410"/>
      <c r="TRI67" s="410"/>
      <c r="TRJ67" s="410"/>
      <c r="TRK67" s="410"/>
      <c r="TRL67" s="410"/>
      <c r="TRM67" s="410"/>
      <c r="TRN67" s="410"/>
      <c r="TRO67" s="410"/>
      <c r="TRP67" s="410"/>
      <c r="TRQ67" s="410"/>
      <c r="TRR67" s="410"/>
      <c r="TRS67" s="410"/>
      <c r="TRT67" s="410"/>
      <c r="TRU67" s="410"/>
      <c r="TRV67" s="410"/>
      <c r="TRW67" s="410"/>
      <c r="TRX67" s="410"/>
      <c r="TRY67" s="410"/>
      <c r="TRZ67" s="410"/>
      <c r="TSA67" s="410"/>
      <c r="TSB67" s="410"/>
      <c r="TSC67" s="410"/>
      <c r="TSD67" s="410"/>
      <c r="TSE67" s="410"/>
      <c r="TSF67" s="410"/>
      <c r="TSG67" s="410"/>
      <c r="TSH67" s="410"/>
      <c r="TSI67" s="410"/>
      <c r="TSJ67" s="410"/>
      <c r="TSK67" s="410"/>
      <c r="TSL67" s="410"/>
      <c r="TSM67" s="410"/>
      <c r="TSN67" s="410"/>
      <c r="TSO67" s="410"/>
      <c r="TSP67" s="410"/>
      <c r="TSQ67" s="410"/>
      <c r="TSR67" s="410"/>
      <c r="TSS67" s="410"/>
      <c r="TST67" s="410"/>
      <c r="TSU67" s="410"/>
      <c r="TSV67" s="410"/>
      <c r="TSW67" s="410"/>
      <c r="TSX67" s="410"/>
      <c r="TSY67" s="410"/>
      <c r="TSZ67" s="410"/>
      <c r="TTA67" s="410"/>
      <c r="TTB67" s="410"/>
      <c r="TTC67" s="410"/>
      <c r="TTD67" s="410"/>
      <c r="TTE67" s="410"/>
      <c r="TTF67" s="410"/>
      <c r="TTG67" s="410"/>
      <c r="TTH67" s="410"/>
      <c r="TTI67" s="410"/>
      <c r="TTJ67" s="410"/>
      <c r="TTK67" s="410"/>
      <c r="TTL67" s="410"/>
      <c r="TTM67" s="410"/>
      <c r="TTN67" s="410"/>
      <c r="TTO67" s="410"/>
      <c r="TTP67" s="410"/>
      <c r="TTQ67" s="410"/>
      <c r="TTR67" s="410"/>
      <c r="TTS67" s="410"/>
      <c r="TTT67" s="410"/>
      <c r="TTU67" s="410"/>
      <c r="TTV67" s="410"/>
      <c r="TTW67" s="410"/>
      <c r="TTX67" s="410"/>
      <c r="TTY67" s="410"/>
      <c r="TTZ67" s="410"/>
      <c r="TUA67" s="410"/>
      <c r="TUB67" s="410"/>
      <c r="TUC67" s="410"/>
      <c r="TUD67" s="410"/>
      <c r="TUE67" s="410"/>
      <c r="TUF67" s="410"/>
      <c r="TUG67" s="410"/>
      <c r="TUH67" s="410"/>
      <c r="TUI67" s="410"/>
      <c r="TUJ67" s="410"/>
      <c r="TUK67" s="410"/>
      <c r="TUL67" s="410"/>
      <c r="TUM67" s="410"/>
      <c r="TUN67" s="410"/>
      <c r="TUO67" s="410"/>
      <c r="TUP67" s="410"/>
      <c r="TUQ67" s="410"/>
      <c r="TUR67" s="410"/>
      <c r="TUS67" s="410"/>
      <c r="TUT67" s="410"/>
      <c r="TUU67" s="410"/>
      <c r="TUV67" s="410"/>
      <c r="TUW67" s="410"/>
      <c r="TUX67" s="410"/>
      <c r="TUY67" s="410"/>
      <c r="TUZ67" s="410"/>
      <c r="TVA67" s="410"/>
      <c r="TVB67" s="410"/>
      <c r="TVC67" s="410"/>
      <c r="TVD67" s="410"/>
      <c r="TVE67" s="410"/>
      <c r="TVF67" s="410"/>
      <c r="TVG67" s="410"/>
      <c r="TVH67" s="410"/>
      <c r="TVI67" s="410"/>
      <c r="TVJ67" s="410"/>
      <c r="TVK67" s="410"/>
      <c r="TVL67" s="410"/>
      <c r="TVM67" s="410"/>
      <c r="TVN67" s="410"/>
      <c r="TVO67" s="410"/>
      <c r="TVP67" s="410"/>
      <c r="TVQ67" s="410"/>
      <c r="TVR67" s="410"/>
      <c r="TVS67" s="410"/>
      <c r="TVT67" s="410"/>
      <c r="TVU67" s="410"/>
      <c r="TVV67" s="410"/>
      <c r="TVW67" s="410"/>
      <c r="TVX67" s="410"/>
      <c r="TVY67" s="410"/>
      <c r="TVZ67" s="410"/>
      <c r="TWA67" s="410"/>
      <c r="TWB67" s="410"/>
      <c r="TWC67" s="410"/>
      <c r="TWD67" s="410"/>
      <c r="TWE67" s="410"/>
      <c r="TWF67" s="410"/>
      <c r="TWG67" s="410"/>
      <c r="TWH67" s="410"/>
      <c r="TWI67" s="410"/>
      <c r="TWJ67" s="410"/>
      <c r="TWK67" s="410"/>
      <c r="TWL67" s="410"/>
      <c r="TWM67" s="410"/>
      <c r="TWN67" s="410"/>
      <c r="TWO67" s="410"/>
      <c r="TWP67" s="410"/>
      <c r="TWQ67" s="410"/>
      <c r="TWR67" s="410"/>
      <c r="TWS67" s="410"/>
      <c r="TWT67" s="410"/>
      <c r="TWU67" s="410"/>
      <c r="TWV67" s="410"/>
      <c r="TWW67" s="410"/>
      <c r="TWX67" s="410"/>
      <c r="TWY67" s="410"/>
      <c r="TWZ67" s="410"/>
      <c r="TXA67" s="410"/>
      <c r="TXB67" s="410"/>
      <c r="TXC67" s="410"/>
      <c r="TXD67" s="410"/>
      <c r="TXE67" s="410"/>
      <c r="TXF67" s="410"/>
      <c r="TXG67" s="410"/>
      <c r="TXH67" s="410"/>
      <c r="TXI67" s="410"/>
      <c r="TXJ67" s="410"/>
      <c r="TXK67" s="410"/>
      <c r="TXL67" s="410"/>
      <c r="TXM67" s="410"/>
      <c r="TXN67" s="410"/>
      <c r="TXO67" s="410"/>
      <c r="TXP67" s="410"/>
      <c r="TXQ67" s="410"/>
      <c r="TXR67" s="410"/>
      <c r="TXS67" s="410"/>
      <c r="TXT67" s="410"/>
      <c r="TXU67" s="410"/>
      <c r="TXV67" s="410"/>
      <c r="TXW67" s="410"/>
      <c r="TXX67" s="410"/>
      <c r="TXY67" s="410"/>
      <c r="TXZ67" s="410"/>
      <c r="TYA67" s="410"/>
      <c r="TYB67" s="410"/>
      <c r="TYC67" s="410"/>
      <c r="TYD67" s="410"/>
      <c r="TYE67" s="410"/>
      <c r="TYF67" s="410"/>
      <c r="TYG67" s="410"/>
      <c r="TYH67" s="410"/>
      <c r="TYI67" s="410"/>
      <c r="TYJ67" s="410"/>
      <c r="TYK67" s="410"/>
      <c r="TYL67" s="410"/>
      <c r="TYM67" s="410"/>
      <c r="TYN67" s="410"/>
      <c r="TYO67" s="410"/>
      <c r="TYP67" s="410"/>
      <c r="TYQ67" s="410"/>
      <c r="TYR67" s="410"/>
      <c r="TYS67" s="410"/>
      <c r="TYT67" s="410"/>
      <c r="TYU67" s="410"/>
      <c r="TYV67" s="410"/>
      <c r="TYW67" s="410"/>
      <c r="TYX67" s="410"/>
      <c r="TYY67" s="410"/>
      <c r="TYZ67" s="410"/>
      <c r="TZA67" s="410"/>
      <c r="TZB67" s="410"/>
      <c r="TZC67" s="410"/>
      <c r="TZD67" s="410"/>
      <c r="TZE67" s="410"/>
      <c r="TZF67" s="410"/>
      <c r="TZG67" s="410"/>
      <c r="TZH67" s="410"/>
      <c r="TZI67" s="410"/>
      <c r="TZJ67" s="410"/>
      <c r="TZK67" s="410"/>
      <c r="TZL67" s="410"/>
      <c r="TZM67" s="410"/>
      <c r="TZN67" s="410"/>
      <c r="TZO67" s="410"/>
      <c r="TZP67" s="410"/>
      <c r="TZQ67" s="410"/>
      <c r="TZR67" s="410"/>
      <c r="TZS67" s="410"/>
      <c r="TZT67" s="410"/>
      <c r="TZU67" s="410"/>
      <c r="TZV67" s="410"/>
      <c r="TZW67" s="410"/>
      <c r="TZX67" s="410"/>
      <c r="TZY67" s="410"/>
      <c r="TZZ67" s="410"/>
      <c r="UAA67" s="410"/>
      <c r="UAB67" s="410"/>
      <c r="UAC67" s="410"/>
      <c r="UAD67" s="410"/>
      <c r="UAE67" s="410"/>
      <c r="UAF67" s="410"/>
      <c r="UAG67" s="410"/>
      <c r="UAH67" s="410"/>
      <c r="UAI67" s="410"/>
      <c r="UAJ67" s="410"/>
      <c r="UAK67" s="410"/>
      <c r="UAL67" s="410"/>
      <c r="UAM67" s="410"/>
      <c r="UAN67" s="410"/>
      <c r="UAO67" s="410"/>
      <c r="UAP67" s="410"/>
      <c r="UAQ67" s="410"/>
      <c r="UAR67" s="410"/>
      <c r="UAS67" s="410"/>
      <c r="UAT67" s="410"/>
      <c r="UAU67" s="410"/>
      <c r="UAV67" s="410"/>
      <c r="UAW67" s="410"/>
      <c r="UAX67" s="410"/>
      <c r="UAY67" s="410"/>
      <c r="UAZ67" s="410"/>
      <c r="UBA67" s="410"/>
      <c r="UBB67" s="410"/>
      <c r="UBC67" s="410"/>
      <c r="UBD67" s="410"/>
      <c r="UBE67" s="410"/>
      <c r="UBF67" s="410"/>
      <c r="UBG67" s="410"/>
      <c r="UBH67" s="410"/>
      <c r="UBI67" s="410"/>
      <c r="UBJ67" s="410"/>
      <c r="UBK67" s="410"/>
      <c r="UBL67" s="410"/>
      <c r="UBM67" s="410"/>
      <c r="UBN67" s="410"/>
      <c r="UBO67" s="410"/>
      <c r="UBP67" s="410"/>
      <c r="UBQ67" s="410"/>
      <c r="UBR67" s="410"/>
      <c r="UBS67" s="410"/>
      <c r="UBT67" s="410"/>
      <c r="UBU67" s="410"/>
      <c r="UBV67" s="410"/>
      <c r="UBW67" s="410"/>
      <c r="UBX67" s="410"/>
      <c r="UBY67" s="410"/>
      <c r="UBZ67" s="410"/>
      <c r="UCA67" s="410"/>
      <c r="UCB67" s="410"/>
      <c r="UCC67" s="410"/>
      <c r="UCD67" s="410"/>
      <c r="UCE67" s="410"/>
      <c r="UCF67" s="410"/>
      <c r="UCG67" s="410"/>
      <c r="UCH67" s="410"/>
      <c r="UCI67" s="410"/>
      <c r="UCJ67" s="410"/>
      <c r="UCK67" s="410"/>
      <c r="UCL67" s="410"/>
      <c r="UCM67" s="410"/>
      <c r="UCN67" s="410"/>
      <c r="UCO67" s="410"/>
      <c r="UCP67" s="410"/>
      <c r="UCQ67" s="410"/>
      <c r="UCR67" s="410"/>
      <c r="UCS67" s="410"/>
      <c r="UCT67" s="410"/>
      <c r="UCU67" s="410"/>
      <c r="UCV67" s="410"/>
      <c r="UCW67" s="410"/>
      <c r="UCX67" s="410"/>
      <c r="UCY67" s="410"/>
      <c r="UCZ67" s="410"/>
      <c r="UDA67" s="410"/>
      <c r="UDB67" s="410"/>
      <c r="UDC67" s="410"/>
      <c r="UDD67" s="410"/>
      <c r="UDE67" s="410"/>
      <c r="UDF67" s="410"/>
      <c r="UDG67" s="410"/>
      <c r="UDH67" s="410"/>
      <c r="UDI67" s="410"/>
      <c r="UDJ67" s="410"/>
      <c r="UDK67" s="410"/>
      <c r="UDL67" s="410"/>
      <c r="UDM67" s="410"/>
      <c r="UDN67" s="410"/>
      <c r="UDO67" s="410"/>
      <c r="UDP67" s="410"/>
      <c r="UDQ67" s="410"/>
      <c r="UDR67" s="410"/>
      <c r="UDS67" s="410"/>
      <c r="UDT67" s="410"/>
      <c r="UDU67" s="410"/>
      <c r="UDV67" s="410"/>
      <c r="UDW67" s="410"/>
      <c r="UDX67" s="410"/>
      <c r="UDY67" s="410"/>
      <c r="UDZ67" s="410"/>
      <c r="UEA67" s="410"/>
      <c r="UEB67" s="410"/>
      <c r="UEC67" s="410"/>
      <c r="UED67" s="410"/>
      <c r="UEE67" s="410"/>
      <c r="UEF67" s="410"/>
      <c r="UEG67" s="410"/>
      <c r="UEH67" s="410"/>
      <c r="UEI67" s="410"/>
      <c r="UEJ67" s="410"/>
      <c r="UEK67" s="410"/>
      <c r="UEL67" s="410"/>
      <c r="UEM67" s="410"/>
      <c r="UEN67" s="410"/>
      <c r="UEO67" s="410"/>
      <c r="UEP67" s="410"/>
      <c r="UEQ67" s="410"/>
      <c r="UER67" s="410"/>
      <c r="UES67" s="410"/>
      <c r="UET67" s="410"/>
      <c r="UEU67" s="410"/>
      <c r="UEV67" s="410"/>
      <c r="UEW67" s="410"/>
      <c r="UEX67" s="410"/>
      <c r="UEY67" s="410"/>
      <c r="UEZ67" s="410"/>
      <c r="UFA67" s="410"/>
      <c r="UFB67" s="410"/>
      <c r="UFC67" s="410"/>
      <c r="UFD67" s="410"/>
      <c r="UFE67" s="410"/>
      <c r="UFF67" s="410"/>
      <c r="UFG67" s="410"/>
      <c r="UFH67" s="410"/>
      <c r="UFI67" s="410"/>
      <c r="UFJ67" s="410"/>
      <c r="UFK67" s="410"/>
      <c r="UFL67" s="410"/>
      <c r="UFM67" s="410"/>
      <c r="UFN67" s="410"/>
      <c r="UFO67" s="410"/>
      <c r="UFP67" s="410"/>
      <c r="UFQ67" s="410"/>
      <c r="UFR67" s="410"/>
      <c r="UFS67" s="410"/>
      <c r="UFT67" s="410"/>
      <c r="UFU67" s="410"/>
      <c r="UFV67" s="410"/>
      <c r="UFW67" s="410"/>
      <c r="UFX67" s="410"/>
      <c r="UFY67" s="410"/>
      <c r="UFZ67" s="410"/>
      <c r="UGA67" s="410"/>
      <c r="UGB67" s="410"/>
      <c r="UGC67" s="410"/>
      <c r="UGD67" s="410"/>
      <c r="UGE67" s="410"/>
      <c r="UGF67" s="410"/>
      <c r="UGG67" s="410"/>
      <c r="UGH67" s="410"/>
      <c r="UGI67" s="410"/>
      <c r="UGJ67" s="410"/>
      <c r="UGK67" s="410"/>
      <c r="UGL67" s="410"/>
      <c r="UGM67" s="410"/>
      <c r="UGN67" s="410"/>
      <c r="UGO67" s="410"/>
      <c r="UGP67" s="410"/>
      <c r="UGQ67" s="410"/>
      <c r="UGR67" s="410"/>
      <c r="UGS67" s="410"/>
      <c r="UGT67" s="410"/>
      <c r="UGU67" s="410"/>
      <c r="UGV67" s="410"/>
      <c r="UGW67" s="410"/>
      <c r="UGX67" s="410"/>
      <c r="UGY67" s="410"/>
      <c r="UGZ67" s="410"/>
      <c r="UHA67" s="410"/>
      <c r="UHB67" s="410"/>
      <c r="UHC67" s="410"/>
      <c r="UHD67" s="410"/>
      <c r="UHE67" s="410"/>
      <c r="UHF67" s="410"/>
      <c r="UHG67" s="410"/>
      <c r="UHH67" s="410"/>
      <c r="UHI67" s="410"/>
      <c r="UHJ67" s="410"/>
      <c r="UHK67" s="410"/>
      <c r="UHL67" s="410"/>
      <c r="UHM67" s="410"/>
      <c r="UHN67" s="410"/>
      <c r="UHO67" s="410"/>
      <c r="UHP67" s="410"/>
      <c r="UHQ67" s="410"/>
      <c r="UHR67" s="410"/>
      <c r="UHS67" s="410"/>
      <c r="UHT67" s="410"/>
      <c r="UHU67" s="410"/>
      <c r="UHV67" s="410"/>
      <c r="UHW67" s="410"/>
      <c r="UHX67" s="410"/>
      <c r="UHY67" s="410"/>
      <c r="UHZ67" s="410"/>
      <c r="UIA67" s="410"/>
      <c r="UIB67" s="410"/>
      <c r="UIC67" s="410"/>
      <c r="UID67" s="410"/>
      <c r="UIE67" s="410"/>
      <c r="UIF67" s="410"/>
      <c r="UIG67" s="410"/>
      <c r="UIH67" s="410"/>
      <c r="UII67" s="410"/>
      <c r="UIJ67" s="410"/>
      <c r="UIK67" s="410"/>
      <c r="UIL67" s="410"/>
      <c r="UIM67" s="410"/>
      <c r="UIN67" s="410"/>
      <c r="UIO67" s="410"/>
      <c r="UIP67" s="410"/>
      <c r="UIQ67" s="410"/>
      <c r="UIR67" s="410"/>
      <c r="UIS67" s="410"/>
      <c r="UIT67" s="410"/>
      <c r="UIU67" s="410"/>
      <c r="UIV67" s="410"/>
      <c r="UIW67" s="410"/>
      <c r="UIX67" s="410"/>
      <c r="UIY67" s="410"/>
      <c r="UIZ67" s="410"/>
      <c r="UJA67" s="410"/>
      <c r="UJB67" s="410"/>
      <c r="UJC67" s="410"/>
      <c r="UJD67" s="410"/>
      <c r="UJE67" s="410"/>
      <c r="UJF67" s="410"/>
      <c r="UJG67" s="410"/>
      <c r="UJH67" s="410"/>
      <c r="UJI67" s="410"/>
      <c r="UJJ67" s="410"/>
      <c r="UJK67" s="410"/>
      <c r="UJL67" s="410"/>
      <c r="UJM67" s="410"/>
      <c r="UJN67" s="410"/>
      <c r="UJO67" s="410"/>
      <c r="UJP67" s="410"/>
      <c r="UJQ67" s="410"/>
      <c r="UJR67" s="410"/>
      <c r="UJS67" s="410"/>
      <c r="UJT67" s="410"/>
      <c r="UJU67" s="410"/>
      <c r="UJV67" s="410"/>
      <c r="UJW67" s="410"/>
      <c r="UJX67" s="410"/>
      <c r="UJY67" s="410"/>
      <c r="UJZ67" s="410"/>
      <c r="UKA67" s="410"/>
      <c r="UKB67" s="410"/>
      <c r="UKC67" s="410"/>
      <c r="UKD67" s="410"/>
      <c r="UKE67" s="410"/>
      <c r="UKF67" s="410"/>
      <c r="UKG67" s="410"/>
      <c r="UKH67" s="410"/>
      <c r="UKI67" s="410"/>
      <c r="UKJ67" s="410"/>
      <c r="UKK67" s="410"/>
      <c r="UKL67" s="410"/>
      <c r="UKM67" s="410"/>
      <c r="UKN67" s="410"/>
      <c r="UKO67" s="410"/>
      <c r="UKP67" s="410"/>
      <c r="UKQ67" s="410"/>
      <c r="UKR67" s="410"/>
      <c r="UKS67" s="410"/>
      <c r="UKT67" s="410"/>
      <c r="UKU67" s="410"/>
      <c r="UKV67" s="410"/>
      <c r="UKW67" s="410"/>
      <c r="UKX67" s="410"/>
      <c r="UKY67" s="410"/>
      <c r="UKZ67" s="410"/>
      <c r="ULA67" s="410"/>
      <c r="ULB67" s="410"/>
      <c r="ULC67" s="410"/>
      <c r="ULD67" s="410"/>
      <c r="ULE67" s="410"/>
      <c r="ULF67" s="410"/>
      <c r="ULG67" s="410"/>
      <c r="ULH67" s="410"/>
      <c r="ULI67" s="410"/>
      <c r="ULJ67" s="410"/>
      <c r="ULK67" s="410"/>
      <c r="ULL67" s="410"/>
      <c r="ULM67" s="410"/>
      <c r="ULN67" s="410"/>
      <c r="ULO67" s="410"/>
      <c r="ULP67" s="410"/>
      <c r="ULQ67" s="410"/>
      <c r="ULR67" s="410"/>
      <c r="ULS67" s="410"/>
      <c r="ULT67" s="410"/>
      <c r="ULU67" s="410"/>
      <c r="ULV67" s="410"/>
      <c r="ULW67" s="410"/>
      <c r="ULX67" s="410"/>
      <c r="ULY67" s="410"/>
      <c r="ULZ67" s="410"/>
      <c r="UMA67" s="410"/>
      <c r="UMB67" s="410"/>
      <c r="UMC67" s="410"/>
      <c r="UMD67" s="410"/>
      <c r="UME67" s="410"/>
      <c r="UMF67" s="410"/>
      <c r="UMG67" s="410"/>
      <c r="UMH67" s="410"/>
      <c r="UMI67" s="410"/>
      <c r="UMJ67" s="410"/>
      <c r="UMK67" s="410"/>
      <c r="UML67" s="410"/>
      <c r="UMM67" s="410"/>
      <c r="UMN67" s="410"/>
      <c r="UMO67" s="410"/>
      <c r="UMP67" s="410"/>
      <c r="UMQ67" s="410"/>
      <c r="UMR67" s="410"/>
      <c r="UMS67" s="410"/>
      <c r="UMT67" s="410"/>
      <c r="UMU67" s="410"/>
      <c r="UMV67" s="410"/>
      <c r="UMW67" s="410"/>
      <c r="UMX67" s="410"/>
      <c r="UMY67" s="410"/>
      <c r="UMZ67" s="410"/>
      <c r="UNA67" s="410"/>
      <c r="UNB67" s="410"/>
      <c r="UNC67" s="410"/>
      <c r="UND67" s="410"/>
      <c r="UNE67" s="410"/>
      <c r="UNF67" s="410"/>
      <c r="UNG67" s="410"/>
      <c r="UNH67" s="410"/>
      <c r="UNI67" s="410"/>
      <c r="UNJ67" s="410"/>
      <c r="UNK67" s="410"/>
      <c r="UNL67" s="410"/>
      <c r="UNM67" s="410"/>
      <c r="UNN67" s="410"/>
      <c r="UNO67" s="410"/>
      <c r="UNP67" s="410"/>
      <c r="UNQ67" s="410"/>
      <c r="UNR67" s="410"/>
      <c r="UNS67" s="410"/>
      <c r="UNT67" s="410"/>
      <c r="UNU67" s="410"/>
      <c r="UNV67" s="410"/>
      <c r="UNW67" s="410"/>
      <c r="UNX67" s="410"/>
      <c r="UNY67" s="410"/>
      <c r="UNZ67" s="410"/>
      <c r="UOA67" s="410"/>
      <c r="UOB67" s="410"/>
      <c r="UOC67" s="410"/>
      <c r="UOD67" s="410"/>
      <c r="UOE67" s="410"/>
      <c r="UOF67" s="410"/>
      <c r="UOG67" s="410"/>
      <c r="UOH67" s="410"/>
      <c r="UOI67" s="410"/>
      <c r="UOJ67" s="410"/>
      <c r="UOK67" s="410"/>
      <c r="UOL67" s="410"/>
      <c r="UOM67" s="410"/>
      <c r="UON67" s="410"/>
      <c r="UOO67" s="410"/>
      <c r="UOP67" s="410"/>
      <c r="UOQ67" s="410"/>
      <c r="UOR67" s="410"/>
      <c r="UOS67" s="410"/>
      <c r="UOT67" s="410"/>
      <c r="UOU67" s="410"/>
      <c r="UOV67" s="410"/>
      <c r="UOW67" s="410"/>
      <c r="UOX67" s="410"/>
      <c r="UOY67" s="410"/>
      <c r="UOZ67" s="410"/>
      <c r="UPA67" s="410"/>
      <c r="UPB67" s="410"/>
      <c r="UPC67" s="410"/>
      <c r="UPD67" s="410"/>
      <c r="UPE67" s="410"/>
      <c r="UPF67" s="410"/>
      <c r="UPG67" s="410"/>
      <c r="UPH67" s="410"/>
      <c r="UPI67" s="410"/>
      <c r="UPJ67" s="410"/>
      <c r="UPK67" s="410"/>
      <c r="UPL67" s="410"/>
      <c r="UPM67" s="410"/>
      <c r="UPN67" s="410"/>
      <c r="UPO67" s="410"/>
      <c r="UPP67" s="410"/>
      <c r="UPQ67" s="410"/>
      <c r="UPR67" s="410"/>
      <c r="UPS67" s="410"/>
      <c r="UPT67" s="410"/>
      <c r="UPU67" s="410"/>
      <c r="UPV67" s="410"/>
      <c r="UPW67" s="410"/>
      <c r="UPX67" s="410"/>
      <c r="UPY67" s="410"/>
      <c r="UPZ67" s="410"/>
      <c r="UQA67" s="410"/>
      <c r="UQB67" s="410"/>
      <c r="UQC67" s="410"/>
      <c r="UQD67" s="410"/>
      <c r="UQE67" s="410"/>
      <c r="UQF67" s="410"/>
      <c r="UQG67" s="410"/>
      <c r="UQH67" s="410"/>
      <c r="UQI67" s="410"/>
      <c r="UQJ67" s="410"/>
      <c r="UQK67" s="410"/>
      <c r="UQL67" s="410"/>
      <c r="UQM67" s="410"/>
      <c r="UQN67" s="410"/>
      <c r="UQO67" s="410"/>
      <c r="UQP67" s="410"/>
      <c r="UQQ67" s="410"/>
      <c r="UQR67" s="410"/>
      <c r="UQS67" s="410"/>
      <c r="UQT67" s="410"/>
      <c r="UQU67" s="410"/>
      <c r="UQV67" s="410"/>
      <c r="UQW67" s="410"/>
      <c r="UQX67" s="410"/>
      <c r="UQY67" s="410"/>
      <c r="UQZ67" s="410"/>
      <c r="URA67" s="410"/>
      <c r="URB67" s="410"/>
      <c r="URC67" s="410"/>
      <c r="URD67" s="410"/>
      <c r="URE67" s="410"/>
      <c r="URF67" s="410"/>
      <c r="URG67" s="410"/>
      <c r="URH67" s="410"/>
      <c r="URI67" s="410"/>
      <c r="URJ67" s="410"/>
      <c r="URK67" s="410"/>
      <c r="URL67" s="410"/>
      <c r="URM67" s="410"/>
      <c r="URN67" s="410"/>
      <c r="URO67" s="410"/>
      <c r="URP67" s="410"/>
      <c r="URQ67" s="410"/>
      <c r="URR67" s="410"/>
      <c r="URS67" s="410"/>
      <c r="URT67" s="410"/>
      <c r="URU67" s="410"/>
      <c r="URV67" s="410"/>
      <c r="URW67" s="410"/>
      <c r="URX67" s="410"/>
      <c r="URY67" s="410"/>
      <c r="URZ67" s="410"/>
      <c r="USA67" s="410"/>
      <c r="USB67" s="410"/>
      <c r="USC67" s="410"/>
      <c r="USD67" s="410"/>
      <c r="USE67" s="410"/>
      <c r="USF67" s="410"/>
      <c r="USG67" s="410"/>
      <c r="USH67" s="410"/>
      <c r="USI67" s="410"/>
      <c r="USJ67" s="410"/>
      <c r="USK67" s="410"/>
      <c r="USL67" s="410"/>
      <c r="USM67" s="410"/>
      <c r="USN67" s="410"/>
      <c r="USO67" s="410"/>
      <c r="USP67" s="410"/>
      <c r="USQ67" s="410"/>
      <c r="USR67" s="410"/>
      <c r="USS67" s="410"/>
      <c r="UST67" s="410"/>
      <c r="USU67" s="410"/>
      <c r="USV67" s="410"/>
      <c r="USW67" s="410"/>
      <c r="USX67" s="410"/>
      <c r="USY67" s="410"/>
      <c r="USZ67" s="410"/>
      <c r="UTA67" s="410"/>
      <c r="UTB67" s="410"/>
      <c r="UTC67" s="410"/>
      <c r="UTD67" s="410"/>
      <c r="UTE67" s="410"/>
      <c r="UTF67" s="410"/>
      <c r="UTG67" s="410"/>
      <c r="UTH67" s="410"/>
      <c r="UTI67" s="410"/>
      <c r="UTJ67" s="410"/>
      <c r="UTK67" s="410"/>
      <c r="UTL67" s="410"/>
      <c r="UTM67" s="410"/>
      <c r="UTN67" s="410"/>
      <c r="UTO67" s="410"/>
      <c r="UTP67" s="410"/>
      <c r="UTQ67" s="410"/>
      <c r="UTR67" s="410"/>
      <c r="UTS67" s="410"/>
      <c r="UTT67" s="410"/>
      <c r="UTU67" s="410"/>
      <c r="UTV67" s="410"/>
      <c r="UTW67" s="410"/>
      <c r="UTX67" s="410"/>
      <c r="UTY67" s="410"/>
      <c r="UTZ67" s="410"/>
      <c r="UUA67" s="410"/>
      <c r="UUB67" s="410"/>
      <c r="UUC67" s="410"/>
      <c r="UUD67" s="410"/>
      <c r="UUE67" s="410"/>
      <c r="UUF67" s="410"/>
      <c r="UUG67" s="410"/>
      <c r="UUH67" s="410"/>
      <c r="UUI67" s="410"/>
      <c r="UUJ67" s="410"/>
      <c r="UUK67" s="410"/>
      <c r="UUL67" s="410"/>
      <c r="UUM67" s="410"/>
      <c r="UUN67" s="410"/>
      <c r="UUO67" s="410"/>
      <c r="UUP67" s="410"/>
      <c r="UUQ67" s="410"/>
      <c r="UUR67" s="410"/>
      <c r="UUS67" s="410"/>
      <c r="UUT67" s="410"/>
      <c r="UUU67" s="410"/>
      <c r="UUV67" s="410"/>
      <c r="UUW67" s="410"/>
      <c r="UUX67" s="410"/>
      <c r="UUY67" s="410"/>
      <c r="UUZ67" s="410"/>
      <c r="UVA67" s="410"/>
      <c r="UVB67" s="410"/>
      <c r="UVC67" s="410"/>
      <c r="UVD67" s="410"/>
      <c r="UVE67" s="410"/>
      <c r="UVF67" s="410"/>
      <c r="UVG67" s="410"/>
      <c r="UVH67" s="410"/>
      <c r="UVI67" s="410"/>
      <c r="UVJ67" s="410"/>
      <c r="UVK67" s="410"/>
      <c r="UVL67" s="410"/>
      <c r="UVM67" s="410"/>
      <c r="UVN67" s="410"/>
      <c r="UVO67" s="410"/>
      <c r="UVP67" s="410"/>
      <c r="UVQ67" s="410"/>
      <c r="UVR67" s="410"/>
      <c r="UVS67" s="410"/>
      <c r="UVT67" s="410"/>
      <c r="UVU67" s="410"/>
      <c r="UVV67" s="410"/>
      <c r="UVW67" s="410"/>
      <c r="UVX67" s="410"/>
      <c r="UVY67" s="410"/>
      <c r="UVZ67" s="410"/>
      <c r="UWA67" s="410"/>
      <c r="UWB67" s="410"/>
      <c r="UWC67" s="410"/>
      <c r="UWD67" s="410"/>
      <c r="UWE67" s="410"/>
      <c r="UWF67" s="410"/>
      <c r="UWG67" s="410"/>
      <c r="UWH67" s="410"/>
      <c r="UWI67" s="410"/>
      <c r="UWJ67" s="410"/>
      <c r="UWK67" s="410"/>
      <c r="UWL67" s="410"/>
      <c r="UWM67" s="410"/>
      <c r="UWN67" s="410"/>
      <c r="UWO67" s="410"/>
      <c r="UWP67" s="410"/>
      <c r="UWQ67" s="410"/>
      <c r="UWR67" s="410"/>
      <c r="UWS67" s="410"/>
      <c r="UWT67" s="410"/>
      <c r="UWU67" s="410"/>
      <c r="UWV67" s="410"/>
      <c r="UWW67" s="410"/>
      <c r="UWX67" s="410"/>
      <c r="UWY67" s="410"/>
      <c r="UWZ67" s="410"/>
      <c r="UXA67" s="410"/>
      <c r="UXB67" s="410"/>
      <c r="UXC67" s="410"/>
      <c r="UXD67" s="410"/>
      <c r="UXE67" s="410"/>
      <c r="UXF67" s="410"/>
      <c r="UXG67" s="410"/>
      <c r="UXH67" s="410"/>
      <c r="UXI67" s="410"/>
      <c r="UXJ67" s="410"/>
      <c r="UXK67" s="410"/>
      <c r="UXL67" s="410"/>
      <c r="UXM67" s="410"/>
      <c r="UXN67" s="410"/>
      <c r="UXO67" s="410"/>
      <c r="UXP67" s="410"/>
      <c r="UXQ67" s="410"/>
      <c r="UXR67" s="410"/>
      <c r="UXS67" s="410"/>
      <c r="UXT67" s="410"/>
      <c r="UXU67" s="410"/>
      <c r="UXV67" s="410"/>
      <c r="UXW67" s="410"/>
      <c r="UXX67" s="410"/>
      <c r="UXY67" s="410"/>
      <c r="UXZ67" s="410"/>
      <c r="UYA67" s="410"/>
      <c r="UYB67" s="410"/>
      <c r="UYC67" s="410"/>
      <c r="UYD67" s="410"/>
      <c r="UYE67" s="410"/>
      <c r="UYF67" s="410"/>
      <c r="UYG67" s="410"/>
      <c r="UYH67" s="410"/>
      <c r="UYI67" s="410"/>
      <c r="UYJ67" s="410"/>
      <c r="UYK67" s="410"/>
      <c r="UYL67" s="410"/>
      <c r="UYM67" s="410"/>
      <c r="UYN67" s="410"/>
      <c r="UYO67" s="410"/>
      <c r="UYP67" s="410"/>
      <c r="UYQ67" s="410"/>
      <c r="UYR67" s="410"/>
      <c r="UYS67" s="410"/>
      <c r="UYT67" s="410"/>
      <c r="UYU67" s="410"/>
      <c r="UYV67" s="410"/>
      <c r="UYW67" s="410"/>
      <c r="UYX67" s="410"/>
      <c r="UYY67" s="410"/>
      <c r="UYZ67" s="410"/>
      <c r="UZA67" s="410"/>
      <c r="UZB67" s="410"/>
      <c r="UZC67" s="410"/>
      <c r="UZD67" s="410"/>
      <c r="UZE67" s="410"/>
      <c r="UZF67" s="410"/>
      <c r="UZG67" s="410"/>
      <c r="UZH67" s="410"/>
      <c r="UZI67" s="410"/>
      <c r="UZJ67" s="410"/>
      <c r="UZK67" s="410"/>
      <c r="UZL67" s="410"/>
      <c r="UZM67" s="410"/>
      <c r="UZN67" s="410"/>
      <c r="UZO67" s="410"/>
      <c r="UZP67" s="410"/>
      <c r="UZQ67" s="410"/>
      <c r="UZR67" s="410"/>
      <c r="UZS67" s="410"/>
      <c r="UZT67" s="410"/>
      <c r="UZU67" s="410"/>
      <c r="UZV67" s="410"/>
      <c r="UZW67" s="410"/>
      <c r="UZX67" s="410"/>
      <c r="UZY67" s="410"/>
      <c r="UZZ67" s="410"/>
      <c r="VAA67" s="410"/>
      <c r="VAB67" s="410"/>
      <c r="VAC67" s="410"/>
      <c r="VAD67" s="410"/>
      <c r="VAE67" s="410"/>
      <c r="VAF67" s="410"/>
      <c r="VAG67" s="410"/>
      <c r="VAH67" s="410"/>
      <c r="VAI67" s="410"/>
      <c r="VAJ67" s="410"/>
      <c r="VAK67" s="410"/>
      <c r="VAL67" s="410"/>
      <c r="VAM67" s="410"/>
      <c r="VAN67" s="410"/>
      <c r="VAO67" s="410"/>
      <c r="VAP67" s="410"/>
      <c r="VAQ67" s="410"/>
      <c r="VAR67" s="410"/>
      <c r="VAS67" s="410"/>
      <c r="VAT67" s="410"/>
      <c r="VAU67" s="410"/>
      <c r="VAV67" s="410"/>
      <c r="VAW67" s="410"/>
      <c r="VAX67" s="410"/>
      <c r="VAY67" s="410"/>
      <c r="VAZ67" s="410"/>
      <c r="VBA67" s="410"/>
      <c r="VBB67" s="410"/>
      <c r="VBC67" s="410"/>
      <c r="VBD67" s="410"/>
      <c r="VBE67" s="410"/>
      <c r="VBF67" s="410"/>
      <c r="VBG67" s="410"/>
      <c r="VBH67" s="410"/>
      <c r="VBI67" s="410"/>
      <c r="VBJ67" s="410"/>
      <c r="VBK67" s="410"/>
      <c r="VBL67" s="410"/>
      <c r="VBM67" s="410"/>
      <c r="VBN67" s="410"/>
      <c r="VBO67" s="410"/>
      <c r="VBP67" s="410"/>
      <c r="VBQ67" s="410"/>
      <c r="VBR67" s="410"/>
      <c r="VBS67" s="410"/>
      <c r="VBT67" s="410"/>
      <c r="VBU67" s="410"/>
      <c r="VBV67" s="410"/>
      <c r="VBW67" s="410"/>
      <c r="VBX67" s="410"/>
      <c r="VBY67" s="410"/>
      <c r="VBZ67" s="410"/>
      <c r="VCA67" s="410"/>
      <c r="VCB67" s="410"/>
      <c r="VCC67" s="410"/>
      <c r="VCD67" s="410"/>
      <c r="VCE67" s="410"/>
      <c r="VCF67" s="410"/>
      <c r="VCG67" s="410"/>
      <c r="VCH67" s="410"/>
      <c r="VCI67" s="410"/>
      <c r="VCJ67" s="410"/>
      <c r="VCK67" s="410"/>
      <c r="VCL67" s="410"/>
      <c r="VCM67" s="410"/>
      <c r="VCN67" s="410"/>
      <c r="VCO67" s="410"/>
      <c r="VCP67" s="410"/>
      <c r="VCQ67" s="410"/>
      <c r="VCR67" s="410"/>
      <c r="VCS67" s="410"/>
      <c r="VCT67" s="410"/>
      <c r="VCU67" s="410"/>
      <c r="VCV67" s="410"/>
      <c r="VCW67" s="410"/>
      <c r="VCX67" s="410"/>
      <c r="VCY67" s="410"/>
      <c r="VCZ67" s="410"/>
      <c r="VDA67" s="410"/>
      <c r="VDB67" s="410"/>
      <c r="VDC67" s="410"/>
      <c r="VDD67" s="410"/>
      <c r="VDE67" s="410"/>
      <c r="VDF67" s="410"/>
      <c r="VDG67" s="410"/>
      <c r="VDH67" s="410"/>
      <c r="VDI67" s="410"/>
      <c r="VDJ67" s="410"/>
      <c r="VDK67" s="410"/>
      <c r="VDL67" s="410"/>
      <c r="VDM67" s="410"/>
      <c r="VDN67" s="410"/>
      <c r="VDO67" s="410"/>
      <c r="VDP67" s="410"/>
      <c r="VDQ67" s="410"/>
      <c r="VDR67" s="410"/>
      <c r="VDS67" s="410"/>
      <c r="VDT67" s="410"/>
      <c r="VDU67" s="410"/>
      <c r="VDV67" s="410"/>
      <c r="VDW67" s="410"/>
      <c r="VDX67" s="410"/>
      <c r="VDY67" s="410"/>
      <c r="VDZ67" s="410"/>
      <c r="VEA67" s="410"/>
      <c r="VEB67" s="410"/>
      <c r="VEC67" s="410"/>
      <c r="VED67" s="410"/>
      <c r="VEE67" s="410"/>
      <c r="VEF67" s="410"/>
      <c r="VEG67" s="410"/>
      <c r="VEH67" s="410"/>
      <c r="VEI67" s="410"/>
      <c r="VEJ67" s="410"/>
      <c r="VEK67" s="410"/>
      <c r="VEL67" s="410"/>
      <c r="VEM67" s="410"/>
      <c r="VEN67" s="410"/>
      <c r="VEO67" s="410"/>
      <c r="VEP67" s="410"/>
      <c r="VEQ67" s="410"/>
      <c r="VER67" s="410"/>
      <c r="VES67" s="410"/>
      <c r="VET67" s="410"/>
      <c r="VEU67" s="410"/>
      <c r="VEV67" s="410"/>
      <c r="VEW67" s="410"/>
      <c r="VEX67" s="410"/>
      <c r="VEY67" s="410"/>
      <c r="VEZ67" s="410"/>
      <c r="VFA67" s="410"/>
      <c r="VFB67" s="410"/>
      <c r="VFC67" s="410"/>
      <c r="VFD67" s="410"/>
      <c r="VFE67" s="410"/>
      <c r="VFF67" s="410"/>
      <c r="VFG67" s="410"/>
      <c r="VFH67" s="410"/>
      <c r="VFI67" s="410"/>
      <c r="VFJ67" s="410"/>
      <c r="VFK67" s="410"/>
      <c r="VFL67" s="410"/>
      <c r="VFM67" s="410"/>
      <c r="VFN67" s="410"/>
      <c r="VFO67" s="410"/>
      <c r="VFP67" s="410"/>
      <c r="VFQ67" s="410"/>
      <c r="VFR67" s="410"/>
      <c r="VFS67" s="410"/>
      <c r="VFT67" s="410"/>
      <c r="VFU67" s="410"/>
      <c r="VFV67" s="410"/>
      <c r="VFW67" s="410"/>
      <c r="VFX67" s="410"/>
      <c r="VFY67" s="410"/>
      <c r="VFZ67" s="410"/>
      <c r="VGA67" s="410"/>
      <c r="VGB67" s="410"/>
      <c r="VGC67" s="410"/>
      <c r="VGD67" s="410"/>
      <c r="VGE67" s="410"/>
      <c r="VGF67" s="410"/>
      <c r="VGG67" s="410"/>
      <c r="VGH67" s="410"/>
      <c r="VGI67" s="410"/>
      <c r="VGJ67" s="410"/>
      <c r="VGK67" s="410"/>
      <c r="VGL67" s="410"/>
      <c r="VGM67" s="410"/>
      <c r="VGN67" s="410"/>
      <c r="VGO67" s="410"/>
      <c r="VGP67" s="410"/>
      <c r="VGQ67" s="410"/>
      <c r="VGR67" s="410"/>
      <c r="VGS67" s="410"/>
      <c r="VGT67" s="410"/>
      <c r="VGU67" s="410"/>
      <c r="VGV67" s="410"/>
      <c r="VGW67" s="410"/>
      <c r="VGX67" s="410"/>
      <c r="VGY67" s="410"/>
      <c r="VGZ67" s="410"/>
      <c r="VHA67" s="410"/>
      <c r="VHB67" s="410"/>
      <c r="VHC67" s="410"/>
      <c r="VHD67" s="410"/>
      <c r="VHE67" s="410"/>
      <c r="VHF67" s="410"/>
      <c r="VHG67" s="410"/>
      <c r="VHH67" s="410"/>
      <c r="VHI67" s="410"/>
      <c r="VHJ67" s="410"/>
      <c r="VHK67" s="410"/>
      <c r="VHL67" s="410"/>
      <c r="VHM67" s="410"/>
      <c r="VHN67" s="410"/>
      <c r="VHO67" s="410"/>
      <c r="VHP67" s="410"/>
      <c r="VHQ67" s="410"/>
      <c r="VHR67" s="410"/>
      <c r="VHS67" s="410"/>
      <c r="VHT67" s="410"/>
      <c r="VHU67" s="410"/>
      <c r="VHV67" s="410"/>
      <c r="VHW67" s="410"/>
      <c r="VHX67" s="410"/>
      <c r="VHY67" s="410"/>
      <c r="VHZ67" s="410"/>
      <c r="VIA67" s="410"/>
      <c r="VIB67" s="410"/>
      <c r="VIC67" s="410"/>
      <c r="VID67" s="410"/>
      <c r="VIE67" s="410"/>
      <c r="VIF67" s="410"/>
      <c r="VIG67" s="410"/>
      <c r="VIH67" s="410"/>
      <c r="VII67" s="410"/>
      <c r="VIJ67" s="410"/>
      <c r="VIK67" s="410"/>
      <c r="VIL67" s="410"/>
      <c r="VIM67" s="410"/>
      <c r="VIN67" s="410"/>
      <c r="VIO67" s="410"/>
      <c r="VIP67" s="410"/>
      <c r="VIQ67" s="410"/>
      <c r="VIR67" s="410"/>
      <c r="VIS67" s="410"/>
      <c r="VIT67" s="410"/>
      <c r="VIU67" s="410"/>
      <c r="VIV67" s="410"/>
      <c r="VIW67" s="410"/>
      <c r="VIX67" s="410"/>
      <c r="VIY67" s="410"/>
      <c r="VIZ67" s="410"/>
      <c r="VJA67" s="410"/>
      <c r="VJB67" s="410"/>
      <c r="VJC67" s="410"/>
      <c r="VJD67" s="410"/>
      <c r="VJE67" s="410"/>
      <c r="VJF67" s="410"/>
      <c r="VJG67" s="410"/>
      <c r="VJH67" s="410"/>
      <c r="VJI67" s="410"/>
      <c r="VJJ67" s="410"/>
      <c r="VJK67" s="410"/>
      <c r="VJL67" s="410"/>
      <c r="VJM67" s="410"/>
      <c r="VJN67" s="410"/>
      <c r="VJO67" s="410"/>
      <c r="VJP67" s="410"/>
      <c r="VJQ67" s="410"/>
      <c r="VJR67" s="410"/>
      <c r="VJS67" s="410"/>
      <c r="VJT67" s="410"/>
      <c r="VJU67" s="410"/>
      <c r="VJV67" s="410"/>
      <c r="VJW67" s="410"/>
      <c r="VJX67" s="410"/>
      <c r="VJY67" s="410"/>
      <c r="VJZ67" s="410"/>
      <c r="VKA67" s="410"/>
      <c r="VKB67" s="410"/>
      <c r="VKC67" s="410"/>
      <c r="VKD67" s="410"/>
      <c r="VKE67" s="410"/>
      <c r="VKF67" s="410"/>
      <c r="VKG67" s="410"/>
      <c r="VKH67" s="410"/>
      <c r="VKI67" s="410"/>
      <c r="VKJ67" s="410"/>
      <c r="VKK67" s="410"/>
      <c r="VKL67" s="410"/>
      <c r="VKM67" s="410"/>
      <c r="VKN67" s="410"/>
      <c r="VKO67" s="410"/>
      <c r="VKP67" s="410"/>
      <c r="VKQ67" s="410"/>
      <c r="VKR67" s="410"/>
      <c r="VKS67" s="410"/>
      <c r="VKT67" s="410"/>
      <c r="VKU67" s="410"/>
      <c r="VKV67" s="410"/>
      <c r="VKW67" s="410"/>
      <c r="VKX67" s="410"/>
      <c r="VKY67" s="410"/>
      <c r="VKZ67" s="410"/>
      <c r="VLA67" s="410"/>
      <c r="VLB67" s="410"/>
      <c r="VLC67" s="410"/>
      <c r="VLD67" s="410"/>
      <c r="VLE67" s="410"/>
      <c r="VLF67" s="410"/>
      <c r="VLG67" s="410"/>
      <c r="VLH67" s="410"/>
      <c r="VLI67" s="410"/>
      <c r="VLJ67" s="410"/>
      <c r="VLK67" s="410"/>
      <c r="VLL67" s="410"/>
      <c r="VLM67" s="410"/>
      <c r="VLN67" s="410"/>
      <c r="VLO67" s="410"/>
      <c r="VLP67" s="410"/>
      <c r="VLQ67" s="410"/>
      <c r="VLR67" s="410"/>
      <c r="VLS67" s="410"/>
      <c r="VLT67" s="410"/>
      <c r="VLU67" s="410"/>
      <c r="VLV67" s="410"/>
      <c r="VLW67" s="410"/>
      <c r="VLX67" s="410"/>
      <c r="VLY67" s="410"/>
      <c r="VLZ67" s="410"/>
      <c r="VMA67" s="410"/>
      <c r="VMB67" s="410"/>
      <c r="VMC67" s="410"/>
      <c r="VMD67" s="410"/>
      <c r="VME67" s="410"/>
      <c r="VMF67" s="410"/>
      <c r="VMG67" s="410"/>
      <c r="VMH67" s="410"/>
      <c r="VMI67" s="410"/>
      <c r="VMJ67" s="410"/>
      <c r="VMK67" s="410"/>
      <c r="VML67" s="410"/>
      <c r="VMM67" s="410"/>
      <c r="VMN67" s="410"/>
      <c r="VMO67" s="410"/>
      <c r="VMP67" s="410"/>
      <c r="VMQ67" s="410"/>
      <c r="VMR67" s="410"/>
      <c r="VMS67" s="410"/>
      <c r="VMT67" s="410"/>
      <c r="VMU67" s="410"/>
      <c r="VMV67" s="410"/>
      <c r="VMW67" s="410"/>
      <c r="VMX67" s="410"/>
      <c r="VMY67" s="410"/>
      <c r="VMZ67" s="410"/>
      <c r="VNA67" s="410"/>
      <c r="VNB67" s="410"/>
      <c r="VNC67" s="410"/>
      <c r="VND67" s="410"/>
      <c r="VNE67" s="410"/>
      <c r="VNF67" s="410"/>
      <c r="VNG67" s="410"/>
      <c r="VNH67" s="410"/>
      <c r="VNI67" s="410"/>
      <c r="VNJ67" s="410"/>
      <c r="VNK67" s="410"/>
      <c r="VNL67" s="410"/>
      <c r="VNM67" s="410"/>
      <c r="VNN67" s="410"/>
      <c r="VNO67" s="410"/>
      <c r="VNP67" s="410"/>
      <c r="VNQ67" s="410"/>
      <c r="VNR67" s="410"/>
      <c r="VNS67" s="410"/>
      <c r="VNT67" s="410"/>
      <c r="VNU67" s="410"/>
      <c r="VNV67" s="410"/>
      <c r="VNW67" s="410"/>
      <c r="VNX67" s="410"/>
      <c r="VNY67" s="410"/>
      <c r="VNZ67" s="410"/>
      <c r="VOA67" s="410"/>
      <c r="VOB67" s="410"/>
      <c r="VOC67" s="410"/>
      <c r="VOD67" s="410"/>
      <c r="VOE67" s="410"/>
      <c r="VOF67" s="410"/>
      <c r="VOG67" s="410"/>
      <c r="VOH67" s="410"/>
      <c r="VOI67" s="410"/>
      <c r="VOJ67" s="410"/>
      <c r="VOK67" s="410"/>
      <c r="VOL67" s="410"/>
      <c r="VOM67" s="410"/>
      <c r="VON67" s="410"/>
      <c r="VOO67" s="410"/>
      <c r="VOP67" s="410"/>
      <c r="VOQ67" s="410"/>
      <c r="VOR67" s="410"/>
      <c r="VOS67" s="410"/>
      <c r="VOT67" s="410"/>
      <c r="VOU67" s="410"/>
      <c r="VOV67" s="410"/>
      <c r="VOW67" s="410"/>
      <c r="VOX67" s="410"/>
      <c r="VOY67" s="410"/>
      <c r="VOZ67" s="410"/>
      <c r="VPA67" s="410"/>
      <c r="VPB67" s="410"/>
      <c r="VPC67" s="410"/>
      <c r="VPD67" s="410"/>
      <c r="VPE67" s="410"/>
      <c r="VPF67" s="410"/>
      <c r="VPG67" s="410"/>
      <c r="VPH67" s="410"/>
      <c r="VPI67" s="410"/>
      <c r="VPJ67" s="410"/>
      <c r="VPK67" s="410"/>
      <c r="VPL67" s="410"/>
      <c r="VPM67" s="410"/>
      <c r="VPN67" s="410"/>
      <c r="VPO67" s="410"/>
      <c r="VPP67" s="410"/>
      <c r="VPQ67" s="410"/>
      <c r="VPR67" s="410"/>
      <c r="VPS67" s="410"/>
      <c r="VPT67" s="410"/>
      <c r="VPU67" s="410"/>
      <c r="VPV67" s="410"/>
      <c r="VPW67" s="410"/>
      <c r="VPX67" s="410"/>
      <c r="VPY67" s="410"/>
      <c r="VPZ67" s="410"/>
      <c r="VQA67" s="410"/>
      <c r="VQB67" s="410"/>
      <c r="VQC67" s="410"/>
      <c r="VQD67" s="410"/>
      <c r="VQE67" s="410"/>
      <c r="VQF67" s="410"/>
      <c r="VQG67" s="410"/>
      <c r="VQH67" s="410"/>
      <c r="VQI67" s="410"/>
      <c r="VQJ67" s="410"/>
      <c r="VQK67" s="410"/>
      <c r="VQL67" s="410"/>
      <c r="VQM67" s="410"/>
      <c r="VQN67" s="410"/>
      <c r="VQO67" s="410"/>
      <c r="VQP67" s="410"/>
      <c r="VQQ67" s="410"/>
      <c r="VQR67" s="410"/>
      <c r="VQS67" s="410"/>
      <c r="VQT67" s="410"/>
      <c r="VQU67" s="410"/>
      <c r="VQV67" s="410"/>
      <c r="VQW67" s="410"/>
      <c r="VQX67" s="410"/>
      <c r="VQY67" s="410"/>
      <c r="VQZ67" s="410"/>
      <c r="VRA67" s="410"/>
      <c r="VRB67" s="410"/>
      <c r="VRC67" s="410"/>
      <c r="VRD67" s="410"/>
      <c r="VRE67" s="410"/>
      <c r="VRF67" s="410"/>
      <c r="VRG67" s="410"/>
      <c r="VRH67" s="410"/>
      <c r="VRI67" s="410"/>
      <c r="VRJ67" s="410"/>
      <c r="VRK67" s="410"/>
      <c r="VRL67" s="410"/>
      <c r="VRM67" s="410"/>
      <c r="VRN67" s="410"/>
      <c r="VRO67" s="410"/>
      <c r="VRP67" s="410"/>
      <c r="VRQ67" s="410"/>
      <c r="VRR67" s="410"/>
      <c r="VRS67" s="410"/>
      <c r="VRT67" s="410"/>
      <c r="VRU67" s="410"/>
      <c r="VRV67" s="410"/>
      <c r="VRW67" s="410"/>
      <c r="VRX67" s="410"/>
      <c r="VRY67" s="410"/>
      <c r="VRZ67" s="410"/>
      <c r="VSA67" s="410"/>
      <c r="VSB67" s="410"/>
      <c r="VSC67" s="410"/>
      <c r="VSD67" s="410"/>
      <c r="VSE67" s="410"/>
      <c r="VSF67" s="410"/>
      <c r="VSG67" s="410"/>
      <c r="VSH67" s="410"/>
      <c r="VSI67" s="410"/>
      <c r="VSJ67" s="410"/>
      <c r="VSK67" s="410"/>
      <c r="VSL67" s="410"/>
      <c r="VSM67" s="410"/>
      <c r="VSN67" s="410"/>
      <c r="VSO67" s="410"/>
      <c r="VSP67" s="410"/>
      <c r="VSQ67" s="410"/>
      <c r="VSR67" s="410"/>
      <c r="VSS67" s="410"/>
      <c r="VST67" s="410"/>
      <c r="VSU67" s="410"/>
      <c r="VSV67" s="410"/>
      <c r="VSW67" s="410"/>
      <c r="VSX67" s="410"/>
      <c r="VSY67" s="410"/>
      <c r="VSZ67" s="410"/>
      <c r="VTA67" s="410"/>
      <c r="VTB67" s="410"/>
      <c r="VTC67" s="410"/>
      <c r="VTD67" s="410"/>
      <c r="VTE67" s="410"/>
      <c r="VTF67" s="410"/>
      <c r="VTG67" s="410"/>
      <c r="VTH67" s="410"/>
      <c r="VTI67" s="410"/>
      <c r="VTJ67" s="410"/>
      <c r="VTK67" s="410"/>
      <c r="VTL67" s="410"/>
      <c r="VTM67" s="410"/>
      <c r="VTN67" s="410"/>
      <c r="VTO67" s="410"/>
      <c r="VTP67" s="410"/>
      <c r="VTQ67" s="410"/>
      <c r="VTR67" s="410"/>
      <c r="VTS67" s="410"/>
      <c r="VTT67" s="410"/>
      <c r="VTU67" s="410"/>
      <c r="VTV67" s="410"/>
      <c r="VTW67" s="410"/>
      <c r="VTX67" s="410"/>
      <c r="VTY67" s="410"/>
      <c r="VTZ67" s="410"/>
      <c r="VUA67" s="410"/>
      <c r="VUB67" s="410"/>
      <c r="VUC67" s="410"/>
      <c r="VUD67" s="410"/>
      <c r="VUE67" s="410"/>
      <c r="VUF67" s="410"/>
      <c r="VUG67" s="410"/>
      <c r="VUH67" s="410"/>
      <c r="VUI67" s="410"/>
      <c r="VUJ67" s="410"/>
      <c r="VUK67" s="410"/>
      <c r="VUL67" s="410"/>
      <c r="VUM67" s="410"/>
      <c r="VUN67" s="410"/>
      <c r="VUO67" s="410"/>
      <c r="VUP67" s="410"/>
      <c r="VUQ67" s="410"/>
      <c r="VUR67" s="410"/>
      <c r="VUS67" s="410"/>
      <c r="VUT67" s="410"/>
      <c r="VUU67" s="410"/>
      <c r="VUV67" s="410"/>
      <c r="VUW67" s="410"/>
      <c r="VUX67" s="410"/>
      <c r="VUY67" s="410"/>
      <c r="VUZ67" s="410"/>
      <c r="VVA67" s="410"/>
      <c r="VVB67" s="410"/>
      <c r="VVC67" s="410"/>
      <c r="VVD67" s="410"/>
      <c r="VVE67" s="410"/>
      <c r="VVF67" s="410"/>
      <c r="VVG67" s="410"/>
      <c r="VVH67" s="410"/>
      <c r="VVI67" s="410"/>
      <c r="VVJ67" s="410"/>
      <c r="VVK67" s="410"/>
      <c r="VVL67" s="410"/>
      <c r="VVM67" s="410"/>
      <c r="VVN67" s="410"/>
      <c r="VVO67" s="410"/>
      <c r="VVP67" s="410"/>
      <c r="VVQ67" s="410"/>
      <c r="VVR67" s="410"/>
      <c r="VVS67" s="410"/>
      <c r="VVT67" s="410"/>
      <c r="VVU67" s="410"/>
      <c r="VVV67" s="410"/>
      <c r="VVW67" s="410"/>
      <c r="VVX67" s="410"/>
      <c r="VVY67" s="410"/>
      <c r="VVZ67" s="410"/>
      <c r="VWA67" s="410"/>
      <c r="VWB67" s="410"/>
      <c r="VWC67" s="410"/>
      <c r="VWD67" s="410"/>
      <c r="VWE67" s="410"/>
      <c r="VWF67" s="410"/>
      <c r="VWG67" s="410"/>
      <c r="VWH67" s="410"/>
      <c r="VWI67" s="410"/>
      <c r="VWJ67" s="410"/>
      <c r="VWK67" s="410"/>
      <c r="VWL67" s="410"/>
      <c r="VWM67" s="410"/>
      <c r="VWN67" s="410"/>
      <c r="VWO67" s="410"/>
      <c r="VWP67" s="410"/>
      <c r="VWQ67" s="410"/>
      <c r="VWR67" s="410"/>
      <c r="VWS67" s="410"/>
      <c r="VWT67" s="410"/>
      <c r="VWU67" s="410"/>
      <c r="VWV67" s="410"/>
      <c r="VWW67" s="410"/>
      <c r="VWX67" s="410"/>
      <c r="VWY67" s="410"/>
      <c r="VWZ67" s="410"/>
      <c r="VXA67" s="410"/>
      <c r="VXB67" s="410"/>
      <c r="VXC67" s="410"/>
      <c r="VXD67" s="410"/>
      <c r="VXE67" s="410"/>
      <c r="VXF67" s="410"/>
      <c r="VXG67" s="410"/>
      <c r="VXH67" s="410"/>
      <c r="VXI67" s="410"/>
      <c r="VXJ67" s="410"/>
      <c r="VXK67" s="410"/>
      <c r="VXL67" s="410"/>
      <c r="VXM67" s="410"/>
      <c r="VXN67" s="410"/>
      <c r="VXO67" s="410"/>
      <c r="VXP67" s="410"/>
      <c r="VXQ67" s="410"/>
      <c r="VXR67" s="410"/>
      <c r="VXS67" s="410"/>
      <c r="VXT67" s="410"/>
      <c r="VXU67" s="410"/>
      <c r="VXV67" s="410"/>
      <c r="VXW67" s="410"/>
      <c r="VXX67" s="410"/>
      <c r="VXY67" s="410"/>
      <c r="VXZ67" s="410"/>
      <c r="VYA67" s="410"/>
      <c r="VYB67" s="410"/>
      <c r="VYC67" s="410"/>
      <c r="VYD67" s="410"/>
      <c r="VYE67" s="410"/>
      <c r="VYF67" s="410"/>
      <c r="VYG67" s="410"/>
      <c r="VYH67" s="410"/>
      <c r="VYI67" s="410"/>
      <c r="VYJ67" s="410"/>
      <c r="VYK67" s="410"/>
      <c r="VYL67" s="410"/>
      <c r="VYM67" s="410"/>
      <c r="VYN67" s="410"/>
      <c r="VYO67" s="410"/>
      <c r="VYP67" s="410"/>
      <c r="VYQ67" s="410"/>
      <c r="VYR67" s="410"/>
      <c r="VYS67" s="410"/>
      <c r="VYT67" s="410"/>
      <c r="VYU67" s="410"/>
      <c r="VYV67" s="410"/>
      <c r="VYW67" s="410"/>
      <c r="VYX67" s="410"/>
      <c r="VYY67" s="410"/>
      <c r="VYZ67" s="410"/>
      <c r="VZA67" s="410"/>
      <c r="VZB67" s="410"/>
      <c r="VZC67" s="410"/>
      <c r="VZD67" s="410"/>
      <c r="VZE67" s="410"/>
      <c r="VZF67" s="410"/>
      <c r="VZG67" s="410"/>
      <c r="VZH67" s="410"/>
      <c r="VZI67" s="410"/>
      <c r="VZJ67" s="410"/>
      <c r="VZK67" s="410"/>
      <c r="VZL67" s="410"/>
      <c r="VZM67" s="410"/>
      <c r="VZN67" s="410"/>
      <c r="VZO67" s="410"/>
      <c r="VZP67" s="410"/>
      <c r="VZQ67" s="410"/>
      <c r="VZR67" s="410"/>
      <c r="VZS67" s="410"/>
      <c r="VZT67" s="410"/>
      <c r="VZU67" s="410"/>
      <c r="VZV67" s="410"/>
      <c r="VZW67" s="410"/>
      <c r="VZX67" s="410"/>
      <c r="VZY67" s="410"/>
      <c r="VZZ67" s="410"/>
      <c r="WAA67" s="410"/>
      <c r="WAB67" s="410"/>
      <c r="WAC67" s="410"/>
      <c r="WAD67" s="410"/>
      <c r="WAE67" s="410"/>
      <c r="WAF67" s="410"/>
      <c r="WAG67" s="410"/>
      <c r="WAH67" s="410"/>
      <c r="WAI67" s="410"/>
      <c r="WAJ67" s="410"/>
      <c r="WAK67" s="410"/>
      <c r="WAL67" s="410"/>
      <c r="WAM67" s="410"/>
      <c r="WAN67" s="410"/>
      <c r="WAO67" s="410"/>
      <c r="WAP67" s="410"/>
      <c r="WAQ67" s="410"/>
      <c r="WAR67" s="410"/>
      <c r="WAS67" s="410"/>
      <c r="WAT67" s="410"/>
      <c r="WAU67" s="410"/>
      <c r="WAV67" s="410"/>
      <c r="WAW67" s="410"/>
      <c r="WAX67" s="410"/>
      <c r="WAY67" s="410"/>
      <c r="WAZ67" s="410"/>
      <c r="WBA67" s="410"/>
      <c r="WBB67" s="410"/>
      <c r="WBC67" s="410"/>
      <c r="WBD67" s="410"/>
      <c r="WBE67" s="410"/>
      <c r="WBF67" s="410"/>
      <c r="WBG67" s="410"/>
      <c r="WBH67" s="410"/>
      <c r="WBI67" s="410"/>
      <c r="WBJ67" s="410"/>
      <c r="WBK67" s="410"/>
      <c r="WBL67" s="410"/>
      <c r="WBM67" s="410"/>
      <c r="WBN67" s="410"/>
      <c r="WBO67" s="410"/>
      <c r="WBP67" s="410"/>
      <c r="WBQ67" s="410"/>
      <c r="WBR67" s="410"/>
      <c r="WBS67" s="410"/>
      <c r="WBT67" s="410"/>
      <c r="WBU67" s="410"/>
      <c r="WBV67" s="410"/>
      <c r="WBW67" s="410"/>
      <c r="WBX67" s="410"/>
      <c r="WBY67" s="410"/>
      <c r="WBZ67" s="410"/>
      <c r="WCA67" s="410"/>
      <c r="WCB67" s="410"/>
      <c r="WCC67" s="410"/>
      <c r="WCD67" s="410"/>
      <c r="WCE67" s="410"/>
      <c r="WCF67" s="410"/>
      <c r="WCG67" s="410"/>
      <c r="WCH67" s="410"/>
      <c r="WCI67" s="410"/>
      <c r="WCJ67" s="410"/>
      <c r="WCK67" s="410"/>
      <c r="WCL67" s="410"/>
      <c r="WCM67" s="410"/>
      <c r="WCN67" s="410"/>
      <c r="WCO67" s="410"/>
      <c r="WCP67" s="410"/>
      <c r="WCQ67" s="410"/>
      <c r="WCR67" s="410"/>
      <c r="WCS67" s="410"/>
      <c r="WCT67" s="410"/>
      <c r="WCU67" s="410"/>
      <c r="WCV67" s="410"/>
      <c r="WCW67" s="410"/>
      <c r="WCX67" s="410"/>
      <c r="WCY67" s="410"/>
      <c r="WCZ67" s="410"/>
      <c r="WDA67" s="410"/>
      <c r="WDB67" s="410"/>
      <c r="WDC67" s="410"/>
      <c r="WDD67" s="410"/>
      <c r="WDE67" s="410"/>
      <c r="WDF67" s="410"/>
      <c r="WDG67" s="410"/>
      <c r="WDH67" s="410"/>
      <c r="WDI67" s="410"/>
      <c r="WDJ67" s="410"/>
      <c r="WDK67" s="410"/>
      <c r="WDL67" s="410"/>
      <c r="WDM67" s="410"/>
      <c r="WDN67" s="410"/>
      <c r="WDO67" s="410"/>
      <c r="WDP67" s="410"/>
      <c r="WDQ67" s="410"/>
      <c r="WDR67" s="410"/>
      <c r="WDS67" s="410"/>
      <c r="WDT67" s="410"/>
      <c r="WDU67" s="410"/>
      <c r="WDV67" s="410"/>
      <c r="WDW67" s="410"/>
      <c r="WDX67" s="410"/>
      <c r="WDY67" s="410"/>
      <c r="WDZ67" s="410"/>
      <c r="WEA67" s="410"/>
      <c r="WEB67" s="410"/>
      <c r="WEC67" s="410"/>
      <c r="WED67" s="410"/>
      <c r="WEE67" s="410"/>
      <c r="WEF67" s="410"/>
      <c r="WEG67" s="410"/>
      <c r="WEH67" s="410"/>
      <c r="WEI67" s="410"/>
      <c r="WEJ67" s="410"/>
      <c r="WEK67" s="410"/>
      <c r="WEL67" s="410"/>
      <c r="WEM67" s="410"/>
      <c r="WEN67" s="410"/>
      <c r="WEO67" s="410"/>
      <c r="WEP67" s="410"/>
      <c r="WEQ67" s="410"/>
      <c r="WER67" s="410"/>
      <c r="WES67" s="410"/>
      <c r="WET67" s="410"/>
      <c r="WEU67" s="410"/>
      <c r="WEV67" s="410"/>
      <c r="WEW67" s="410"/>
      <c r="WEX67" s="410"/>
      <c r="WEY67" s="410"/>
      <c r="WEZ67" s="410"/>
      <c r="WFA67" s="410"/>
      <c r="WFB67" s="410"/>
      <c r="WFC67" s="410"/>
      <c r="WFD67" s="410"/>
      <c r="WFE67" s="410"/>
      <c r="WFF67" s="410"/>
      <c r="WFG67" s="410"/>
      <c r="WFH67" s="410"/>
      <c r="WFI67" s="410"/>
      <c r="WFJ67" s="410"/>
      <c r="WFK67" s="410"/>
      <c r="WFL67" s="410"/>
      <c r="WFM67" s="410"/>
      <c r="WFN67" s="410"/>
      <c r="WFO67" s="410"/>
      <c r="WFP67" s="410"/>
      <c r="WFQ67" s="410"/>
      <c r="WFR67" s="410"/>
      <c r="WFS67" s="410"/>
      <c r="WFT67" s="410"/>
      <c r="WFU67" s="410"/>
      <c r="WFV67" s="410"/>
      <c r="WFW67" s="410"/>
      <c r="WFX67" s="410"/>
      <c r="WFY67" s="410"/>
      <c r="WFZ67" s="410"/>
      <c r="WGA67" s="410"/>
      <c r="WGB67" s="410"/>
      <c r="WGC67" s="410"/>
      <c r="WGD67" s="410"/>
      <c r="WGE67" s="410"/>
      <c r="WGF67" s="410"/>
      <c r="WGG67" s="410"/>
      <c r="WGH67" s="410"/>
      <c r="WGI67" s="410"/>
      <c r="WGJ67" s="410"/>
      <c r="WGK67" s="410"/>
      <c r="WGL67" s="410"/>
      <c r="WGM67" s="410"/>
      <c r="WGN67" s="410"/>
      <c r="WGO67" s="410"/>
      <c r="WGP67" s="410"/>
      <c r="WGQ67" s="410"/>
      <c r="WGR67" s="410"/>
      <c r="WGS67" s="410"/>
      <c r="WGT67" s="410"/>
      <c r="WGU67" s="410"/>
      <c r="WGV67" s="410"/>
      <c r="WGW67" s="410"/>
      <c r="WGX67" s="410"/>
      <c r="WGY67" s="410"/>
      <c r="WGZ67" s="410"/>
      <c r="WHA67" s="410"/>
      <c r="WHB67" s="410"/>
      <c r="WHC67" s="410"/>
      <c r="WHD67" s="410"/>
      <c r="WHE67" s="410"/>
      <c r="WHF67" s="410"/>
      <c r="WHG67" s="410"/>
      <c r="WHH67" s="410"/>
      <c r="WHI67" s="410"/>
      <c r="WHJ67" s="410"/>
      <c r="WHK67" s="410"/>
      <c r="WHL67" s="410"/>
      <c r="WHM67" s="410"/>
      <c r="WHN67" s="410"/>
      <c r="WHO67" s="410"/>
      <c r="WHP67" s="410"/>
      <c r="WHQ67" s="410"/>
      <c r="WHR67" s="410"/>
      <c r="WHS67" s="410"/>
      <c r="WHT67" s="410"/>
      <c r="WHU67" s="410"/>
      <c r="WHV67" s="410"/>
      <c r="WHW67" s="410"/>
      <c r="WHX67" s="410"/>
      <c r="WHY67" s="410"/>
      <c r="WHZ67" s="410"/>
      <c r="WIA67" s="410"/>
      <c r="WIB67" s="410"/>
      <c r="WIC67" s="410"/>
      <c r="WID67" s="410"/>
      <c r="WIE67" s="410"/>
      <c r="WIF67" s="410"/>
      <c r="WIG67" s="410"/>
      <c r="WIH67" s="410"/>
      <c r="WII67" s="410"/>
      <c r="WIJ67" s="410"/>
      <c r="WIK67" s="410"/>
      <c r="WIL67" s="410"/>
      <c r="WIM67" s="410"/>
      <c r="WIN67" s="410"/>
      <c r="WIO67" s="410"/>
      <c r="WIP67" s="410"/>
      <c r="WIQ67" s="410"/>
      <c r="WIR67" s="410"/>
      <c r="WIS67" s="410"/>
      <c r="WIT67" s="410"/>
      <c r="WIU67" s="410"/>
      <c r="WIV67" s="410"/>
      <c r="WIW67" s="410"/>
      <c r="WIX67" s="410"/>
      <c r="WIY67" s="410"/>
      <c r="WIZ67" s="410"/>
      <c r="WJA67" s="410"/>
      <c r="WJB67" s="410"/>
      <c r="WJC67" s="410"/>
      <c r="WJD67" s="410"/>
      <c r="WJE67" s="410"/>
      <c r="WJF67" s="410"/>
      <c r="WJG67" s="410"/>
      <c r="WJH67" s="410"/>
      <c r="WJI67" s="410"/>
      <c r="WJJ67" s="410"/>
      <c r="WJK67" s="410"/>
      <c r="WJL67" s="410"/>
      <c r="WJM67" s="410"/>
      <c r="WJN67" s="410"/>
      <c r="WJO67" s="410"/>
      <c r="WJP67" s="410"/>
      <c r="WJQ67" s="410"/>
      <c r="WJR67" s="410"/>
      <c r="WJS67" s="410"/>
      <c r="WJT67" s="410"/>
      <c r="WJU67" s="410"/>
      <c r="WJV67" s="410"/>
      <c r="WJW67" s="410"/>
      <c r="WJX67" s="410"/>
      <c r="WJY67" s="410"/>
      <c r="WJZ67" s="410"/>
      <c r="WKA67" s="410"/>
      <c r="WKB67" s="410"/>
      <c r="WKC67" s="410"/>
      <c r="WKD67" s="410"/>
      <c r="WKE67" s="410"/>
      <c r="WKF67" s="410"/>
      <c r="WKG67" s="410"/>
      <c r="WKH67" s="410"/>
      <c r="WKI67" s="410"/>
      <c r="WKJ67" s="410"/>
      <c r="WKK67" s="410"/>
      <c r="WKL67" s="410"/>
      <c r="WKM67" s="410"/>
      <c r="WKN67" s="410"/>
      <c r="WKO67" s="410"/>
      <c r="WKP67" s="410"/>
      <c r="WKQ67" s="410"/>
      <c r="WKR67" s="410"/>
      <c r="WKS67" s="410"/>
      <c r="WKT67" s="410"/>
      <c r="WKU67" s="410"/>
      <c r="WKV67" s="410"/>
      <c r="WKW67" s="410"/>
      <c r="WKX67" s="410"/>
      <c r="WKY67" s="410"/>
      <c r="WKZ67" s="410"/>
      <c r="WLA67" s="410"/>
      <c r="WLB67" s="410"/>
      <c r="WLC67" s="410"/>
      <c r="WLD67" s="410"/>
      <c r="WLE67" s="410"/>
      <c r="WLF67" s="410"/>
      <c r="WLG67" s="410"/>
      <c r="WLH67" s="410"/>
      <c r="WLI67" s="410"/>
      <c r="WLJ67" s="410"/>
      <c r="WLK67" s="410"/>
      <c r="WLL67" s="410"/>
      <c r="WLM67" s="410"/>
      <c r="WLN67" s="410"/>
      <c r="WLO67" s="410"/>
      <c r="WLP67" s="410"/>
      <c r="WLQ67" s="410"/>
      <c r="WLR67" s="410"/>
      <c r="WLS67" s="410"/>
      <c r="WLT67" s="410"/>
      <c r="WLU67" s="410"/>
      <c r="WLV67" s="410"/>
      <c r="WLW67" s="410"/>
      <c r="WLX67" s="410"/>
      <c r="WLY67" s="410"/>
      <c r="WLZ67" s="410"/>
      <c r="WMA67" s="410"/>
      <c r="WMB67" s="410"/>
      <c r="WMC67" s="410"/>
      <c r="WMD67" s="410"/>
      <c r="WME67" s="410"/>
      <c r="WMF67" s="410"/>
      <c r="WMG67" s="410"/>
      <c r="WMH67" s="410"/>
      <c r="WMI67" s="410"/>
      <c r="WMJ67" s="410"/>
      <c r="WMK67" s="410"/>
      <c r="WML67" s="410"/>
      <c r="WMM67" s="410"/>
      <c r="WMN67" s="410"/>
      <c r="WMO67" s="410"/>
      <c r="WMP67" s="409"/>
      <c r="WMQ67" s="409"/>
      <c r="WMR67" s="409"/>
      <c r="WMS67" s="409"/>
      <c r="WMT67" s="409"/>
      <c r="WMU67" s="409"/>
      <c r="WMV67" s="409"/>
      <c r="WMW67" s="409"/>
      <c r="WMX67" s="409"/>
      <c r="WMY67" s="409"/>
      <c r="WMZ67" s="409"/>
      <c r="WNA67" s="409"/>
      <c r="WNB67" s="409"/>
      <c r="WNC67" s="409"/>
      <c r="WND67" s="409"/>
      <c r="WNE67" s="409"/>
      <c r="WNF67" s="409"/>
      <c r="WNG67" s="409"/>
      <c r="WNH67" s="409"/>
      <c r="WNI67" s="409"/>
      <c r="WNJ67" s="409"/>
      <c r="WNK67" s="409"/>
      <c r="WNL67" s="409"/>
      <c r="WNM67" s="409"/>
      <c r="WNN67" s="409"/>
      <c r="WNO67" s="409"/>
      <c r="WNP67" s="409"/>
      <c r="WNQ67" s="409"/>
      <c r="WNR67" s="409"/>
      <c r="WNS67" s="409"/>
      <c r="WNT67" s="409"/>
      <c r="WNU67" s="409"/>
      <c r="WNV67" s="409"/>
      <c r="WNW67" s="409"/>
      <c r="WNX67" s="409"/>
      <c r="WNY67" s="409"/>
      <c r="WNZ67" s="409"/>
      <c r="WOA67" s="409"/>
      <c r="WOB67" s="409"/>
      <c r="WOC67" s="409"/>
      <c r="WOD67" s="409"/>
      <c r="WOE67" s="409"/>
      <c r="WOF67" s="409"/>
      <c r="WOG67" s="409"/>
      <c r="WOH67" s="409"/>
      <c r="WOI67" s="409"/>
      <c r="WOJ67" s="409"/>
      <c r="WOK67" s="409"/>
      <c r="WOL67" s="409"/>
      <c r="WOM67" s="409"/>
      <c r="WON67" s="409"/>
      <c r="WOO67" s="409"/>
      <c r="WOP67" s="409"/>
      <c r="WOQ67" s="409"/>
      <c r="WOR67" s="409"/>
      <c r="WOS67" s="409"/>
      <c r="WOT67" s="409"/>
      <c r="WOU67" s="409"/>
      <c r="WOV67" s="409"/>
      <c r="WOW67" s="409"/>
      <c r="WOX67" s="409"/>
      <c r="WOY67" s="409"/>
      <c r="WOZ67" s="409"/>
      <c r="WPA67" s="409"/>
      <c r="WPB67" s="409"/>
      <c r="WPC67" s="409"/>
      <c r="WPD67" s="409"/>
      <c r="WPE67" s="409"/>
      <c r="WPF67" s="409"/>
      <c r="WPG67" s="409"/>
      <c r="WPH67" s="409"/>
      <c r="WPI67" s="409"/>
      <c r="WPJ67" s="409"/>
      <c r="WPK67" s="409"/>
      <c r="WPL67" s="409"/>
      <c r="WPM67" s="409"/>
      <c r="WPN67" s="409"/>
      <c r="WPO67" s="409"/>
      <c r="WPP67" s="409"/>
      <c r="WPQ67" s="409"/>
      <c r="WPR67" s="409"/>
      <c r="WPS67" s="409"/>
      <c r="WPT67" s="409"/>
      <c r="WPU67" s="409"/>
      <c r="WPV67" s="409"/>
      <c r="WPW67" s="409"/>
      <c r="WPX67" s="409"/>
      <c r="WPY67" s="409"/>
      <c r="WPZ67" s="409"/>
      <c r="WQA67" s="409"/>
      <c r="WQB67" s="409"/>
      <c r="WQC67" s="409"/>
      <c r="WQD67" s="409"/>
      <c r="WQE67" s="409"/>
      <c r="WQF67" s="409"/>
      <c r="WQG67" s="409"/>
      <c r="WQH67" s="409"/>
      <c r="WQI67" s="409"/>
      <c r="WQJ67" s="409"/>
      <c r="WQK67" s="409"/>
      <c r="WQL67" s="409"/>
      <c r="WQM67" s="409"/>
      <c r="WQN67" s="409"/>
      <c r="WQO67" s="409"/>
      <c r="WQP67" s="409"/>
      <c r="WQQ67" s="409"/>
      <c r="WQR67" s="409"/>
      <c r="WQS67" s="409"/>
      <c r="WQT67" s="409"/>
      <c r="WQU67" s="409"/>
      <c r="WQV67" s="409"/>
      <c r="WQW67" s="409"/>
      <c r="WQX67" s="409"/>
      <c r="WQY67" s="409"/>
      <c r="WQZ67" s="409"/>
      <c r="WRA67" s="409"/>
      <c r="WRB67" s="409"/>
      <c r="WRC67" s="409"/>
      <c r="WRD67" s="409"/>
      <c r="WRE67" s="409"/>
      <c r="WRF67" s="409"/>
      <c r="WRG67" s="409"/>
      <c r="WRH67" s="409"/>
      <c r="WRI67" s="409"/>
      <c r="WRJ67" s="409"/>
      <c r="WRK67" s="409"/>
      <c r="WRL67" s="409"/>
      <c r="WRM67" s="409"/>
      <c r="WRN67" s="409"/>
      <c r="WRO67" s="409"/>
      <c r="WRP67" s="409"/>
      <c r="WRQ67" s="409"/>
      <c r="WRR67" s="409"/>
      <c r="WRS67" s="409"/>
      <c r="WRT67" s="409"/>
      <c r="WRU67" s="409"/>
      <c r="WRV67" s="409"/>
      <c r="WRW67" s="409"/>
      <c r="WRX67" s="409"/>
      <c r="WRY67" s="409"/>
      <c r="WRZ67" s="409"/>
      <c r="WSA67" s="409"/>
      <c r="WSB67" s="409"/>
      <c r="WSC67" s="409"/>
      <c r="WSD67" s="409"/>
      <c r="WSE67" s="409"/>
      <c r="WSF67" s="409"/>
      <c r="WSG67" s="409"/>
      <c r="WSH67" s="409"/>
      <c r="WSI67" s="409"/>
      <c r="WSJ67" s="409"/>
      <c r="WSK67" s="409"/>
      <c r="WSL67" s="409"/>
      <c r="WSM67" s="409"/>
      <c r="WSN67" s="409"/>
      <c r="WSO67" s="409"/>
      <c r="WSP67" s="409"/>
      <c r="WSQ67" s="409"/>
      <c r="WSR67" s="409"/>
      <c r="WSS67" s="409"/>
      <c r="WST67" s="409"/>
      <c r="WSU67" s="409"/>
      <c r="WSV67" s="409"/>
      <c r="WSW67" s="409"/>
      <c r="WSX67" s="409"/>
      <c r="WSY67" s="409"/>
      <c r="WSZ67" s="409"/>
      <c r="WTA67" s="409"/>
      <c r="WTB67" s="409"/>
      <c r="WTC67" s="409"/>
      <c r="WTD67" s="409"/>
      <c r="WTE67" s="409"/>
      <c r="WTF67" s="409"/>
      <c r="WTG67" s="409"/>
      <c r="WTH67" s="409"/>
      <c r="WTI67" s="409"/>
      <c r="WTJ67" s="409"/>
      <c r="WTK67" s="409"/>
      <c r="WTL67" s="409"/>
      <c r="WTM67" s="409"/>
      <c r="WTN67" s="409"/>
      <c r="WTO67" s="409"/>
      <c r="WTP67" s="409"/>
      <c r="WTQ67" s="409"/>
      <c r="WTR67" s="409"/>
      <c r="WTS67" s="409"/>
      <c r="WTT67" s="409"/>
      <c r="WTU67" s="409"/>
      <c r="WTV67" s="409"/>
      <c r="WTW67" s="409"/>
      <c r="WTX67" s="409"/>
      <c r="WTY67" s="409"/>
      <c r="WTZ67" s="409"/>
      <c r="WUA67" s="409"/>
      <c r="WUB67" s="409"/>
      <c r="WUC67" s="409"/>
      <c r="WUD67" s="409"/>
      <c r="WUE67" s="409"/>
      <c r="WUF67" s="409"/>
      <c r="WUG67" s="409"/>
      <c r="WUH67" s="409"/>
      <c r="WUI67" s="409"/>
      <c r="WUJ67" s="409"/>
      <c r="WUK67" s="409"/>
      <c r="WUL67" s="409"/>
      <c r="WUM67" s="409"/>
      <c r="WUN67" s="409"/>
      <c r="WUO67" s="409"/>
      <c r="WUP67" s="409"/>
      <c r="WUQ67" s="409"/>
      <c r="WUR67" s="409"/>
      <c r="WUS67" s="409"/>
      <c r="WUT67" s="409"/>
      <c r="WUU67" s="409"/>
      <c r="WUV67" s="409"/>
      <c r="WUW67" s="409"/>
      <c r="WUX67" s="409"/>
      <c r="WUY67" s="409"/>
      <c r="WUZ67" s="409"/>
      <c r="WVA67" s="409"/>
      <c r="WVB67" s="409"/>
      <c r="WVC67" s="409"/>
      <c r="WVD67" s="409"/>
      <c r="WVE67" s="409"/>
      <c r="WVF67" s="409"/>
      <c r="WVG67" s="409"/>
      <c r="WVH67" s="409"/>
      <c r="WVI67" s="409"/>
      <c r="WVJ67" s="409"/>
      <c r="WVK67" s="409"/>
      <c r="WVL67" s="409"/>
      <c r="WVM67" s="409"/>
      <c r="WVN67" s="409"/>
      <c r="WVO67" s="409"/>
      <c r="WVP67" s="409"/>
      <c r="WVQ67" s="409"/>
      <c r="WVR67" s="409"/>
      <c r="WVS67" s="409"/>
      <c r="WVT67" s="409"/>
      <c r="WVU67" s="409"/>
      <c r="WVV67" s="409"/>
      <c r="WVW67" s="409"/>
      <c r="WVX67" s="409"/>
      <c r="WVY67" s="409"/>
      <c r="WVZ67" s="409"/>
      <c r="WWA67" s="409"/>
      <c r="WWB67" s="409"/>
      <c r="WWC67" s="409"/>
      <c r="WWD67" s="409"/>
      <c r="WWE67" s="409"/>
      <c r="WWF67" s="409"/>
      <c r="WWG67" s="409"/>
      <c r="WWH67" s="409"/>
      <c r="WWI67" s="409"/>
      <c r="WWJ67" s="409"/>
      <c r="WWK67" s="409"/>
      <c r="WWL67" s="409"/>
      <c r="WWM67" s="409"/>
      <c r="WWN67" s="409"/>
      <c r="WWO67" s="409"/>
      <c r="WWP67" s="409"/>
      <c r="WWQ67" s="409"/>
      <c r="WWR67" s="409"/>
      <c r="WWS67" s="409"/>
      <c r="WWT67" s="409"/>
      <c r="WWU67" s="409"/>
      <c r="WWV67" s="409"/>
      <c r="WWW67" s="409"/>
      <c r="WWX67" s="409"/>
      <c r="WWY67" s="409"/>
      <c r="WWZ67" s="409"/>
      <c r="WXA67" s="409"/>
      <c r="WXB67" s="409"/>
      <c r="WXC67" s="409"/>
      <c r="WXD67" s="409"/>
      <c r="WXE67" s="409"/>
      <c r="WXF67" s="409"/>
      <c r="WXG67" s="409"/>
      <c r="WXH67" s="409"/>
      <c r="WXI67" s="409"/>
      <c r="WXJ67" s="409"/>
      <c r="WXK67" s="409"/>
      <c r="WXL67" s="409"/>
      <c r="WXM67" s="409"/>
      <c r="WXN67" s="409"/>
      <c r="WXO67" s="409"/>
      <c r="WXP67" s="409"/>
      <c r="WXQ67" s="409"/>
      <c r="WXR67" s="409"/>
      <c r="WXS67" s="409"/>
      <c r="WXT67" s="409"/>
      <c r="WXU67" s="409"/>
      <c r="WXV67" s="409"/>
      <c r="WXW67" s="409"/>
      <c r="WXX67" s="409"/>
      <c r="WXY67" s="409"/>
      <c r="WXZ67" s="409"/>
      <c r="WYA67" s="409"/>
      <c r="WYB67" s="409"/>
      <c r="WYC67" s="409"/>
      <c r="WYD67" s="409"/>
      <c r="WYE67" s="409"/>
      <c r="WYF67" s="409"/>
      <c r="WYG67" s="409"/>
      <c r="WYH67" s="409"/>
      <c r="WYI67" s="409"/>
      <c r="WYJ67" s="409"/>
      <c r="WYK67" s="409"/>
      <c r="WYL67" s="409"/>
      <c r="WYM67" s="409"/>
      <c r="WYN67" s="409"/>
      <c r="WYO67" s="409"/>
      <c r="WYP67" s="409"/>
      <c r="WYQ67" s="409"/>
      <c r="WYR67" s="409"/>
      <c r="WYS67" s="409"/>
      <c r="WYT67" s="409"/>
      <c r="WYU67" s="409"/>
      <c r="WYV67" s="409"/>
      <c r="WYW67" s="409"/>
      <c r="WYX67" s="409"/>
      <c r="WYY67" s="409"/>
      <c r="WYZ67" s="409"/>
      <c r="WZA67" s="409"/>
      <c r="WZB67" s="409"/>
      <c r="WZC67" s="409"/>
      <c r="WZD67" s="409"/>
      <c r="WZE67" s="409"/>
      <c r="WZF67" s="409"/>
      <c r="WZG67" s="409"/>
      <c r="WZH67" s="409"/>
      <c r="WZI67" s="409"/>
      <c r="WZJ67" s="409"/>
      <c r="WZK67" s="409"/>
      <c r="WZL67" s="409"/>
      <c r="WZM67" s="409"/>
      <c r="WZN67" s="409"/>
      <c r="WZO67" s="409"/>
      <c r="WZP67" s="409"/>
      <c r="WZQ67" s="409"/>
      <c r="WZR67" s="409"/>
      <c r="WZS67" s="409"/>
      <c r="WZT67" s="409"/>
      <c r="WZU67" s="409"/>
      <c r="WZV67" s="409"/>
      <c r="WZW67" s="409"/>
      <c r="WZX67" s="409"/>
      <c r="WZY67" s="409"/>
      <c r="WZZ67" s="409"/>
      <c r="XAA67" s="409"/>
      <c r="XAB67" s="409"/>
      <c r="XAC67" s="409"/>
      <c r="XAD67" s="409"/>
      <c r="XAE67" s="409"/>
      <c r="XAF67" s="409"/>
      <c r="XAG67" s="409"/>
      <c r="XAH67" s="409"/>
      <c r="XAI67" s="409"/>
      <c r="XAJ67" s="409"/>
      <c r="XAK67" s="409"/>
      <c r="XAL67" s="409"/>
      <c r="XAM67" s="409"/>
      <c r="XAN67" s="409"/>
      <c r="XAO67" s="409"/>
      <c r="XAP67" s="409"/>
      <c r="XAQ67" s="409"/>
      <c r="XAR67" s="409"/>
      <c r="XAS67" s="409"/>
      <c r="XAT67" s="409"/>
      <c r="XAU67" s="409"/>
      <c r="XAV67" s="409"/>
      <c r="XAW67" s="409"/>
      <c r="XAX67" s="409"/>
      <c r="XAY67" s="409"/>
      <c r="XAZ67" s="409"/>
      <c r="XBA67" s="409"/>
      <c r="XBB67" s="409"/>
      <c r="XBC67" s="409"/>
      <c r="XBD67" s="409"/>
      <c r="XBE67" s="409"/>
      <c r="XBF67" s="409"/>
      <c r="XBG67" s="409"/>
      <c r="XBH67" s="409"/>
      <c r="XBI67" s="409"/>
      <c r="XBJ67" s="409"/>
      <c r="XBK67" s="409"/>
      <c r="XBL67" s="409"/>
      <c r="XBM67" s="409"/>
      <c r="XBN67" s="409"/>
      <c r="XBO67" s="409"/>
      <c r="XBP67" s="409"/>
      <c r="XBQ67" s="409"/>
      <c r="XBR67" s="409"/>
      <c r="XBS67" s="409"/>
      <c r="XBT67" s="409"/>
      <c r="XBU67" s="409"/>
      <c r="XBV67" s="409"/>
      <c r="XBW67" s="409"/>
      <c r="XBX67" s="409"/>
      <c r="XBY67" s="409"/>
      <c r="XBZ67" s="409"/>
      <c r="XCA67" s="409"/>
      <c r="XCB67" s="409"/>
      <c r="XCC67" s="409"/>
      <c r="XCD67" s="409"/>
      <c r="XCE67" s="409"/>
      <c r="XCF67" s="409"/>
      <c r="XCG67" s="409"/>
      <c r="XCH67" s="409"/>
      <c r="XCI67" s="409"/>
      <c r="XCJ67" s="409"/>
      <c r="XCK67" s="409"/>
      <c r="XCL67" s="409"/>
      <c r="XCM67" s="409"/>
      <c r="XCN67" s="409"/>
      <c r="XCO67" s="409"/>
      <c r="XCP67" s="409"/>
      <c r="XCQ67" s="409"/>
      <c r="XCR67" s="409"/>
      <c r="XCS67" s="409"/>
      <c r="XCT67" s="409"/>
      <c r="XCU67" s="409"/>
      <c r="XCV67" s="409"/>
      <c r="XCW67" s="409"/>
      <c r="XCX67" s="409"/>
      <c r="XCY67" s="409"/>
      <c r="XCZ67" s="409"/>
      <c r="XDA67" s="409"/>
      <c r="XDB67" s="409"/>
      <c r="XDC67" s="409"/>
      <c r="XDD67" s="409"/>
      <c r="XDE67" s="409"/>
      <c r="XDF67" s="409"/>
      <c r="XDG67" s="409"/>
      <c r="XDH67" s="409"/>
      <c r="XDI67" s="409"/>
      <c r="XDJ67" s="409"/>
      <c r="XDK67" s="409"/>
      <c r="XDL67" s="409"/>
      <c r="XDM67" s="409"/>
      <c r="XDN67" s="409"/>
      <c r="XDO67" s="409"/>
      <c r="XDP67" s="409"/>
      <c r="XDQ67" s="409"/>
      <c r="XDR67" s="409"/>
      <c r="XDS67" s="409"/>
      <c r="XDT67" s="409"/>
      <c r="XDU67" s="409"/>
      <c r="XDV67" s="409"/>
      <c r="XDW67" s="409"/>
      <c r="XDX67" s="409"/>
      <c r="XDY67" s="409"/>
      <c r="XDZ67" s="409"/>
      <c r="XEA67" s="409"/>
      <c r="XEB67" s="409"/>
      <c r="XEC67" s="409"/>
      <c r="XED67" s="409"/>
      <c r="XEE67" s="409"/>
      <c r="XEF67" s="409"/>
      <c r="XEG67" s="409"/>
      <c r="XEH67" s="409"/>
      <c r="XEI67" s="409"/>
      <c r="XEJ67" s="409"/>
      <c r="XEK67" s="409"/>
      <c r="XEL67" s="409"/>
      <c r="XEM67" s="409"/>
      <c r="XEN67" s="409"/>
      <c r="XEO67" s="409"/>
      <c r="XEP67" s="409"/>
      <c r="XEQ67" s="409"/>
      <c r="XER67" s="409"/>
      <c r="XES67" s="409"/>
      <c r="XET67" s="409"/>
      <c r="XEU67" s="409"/>
      <c r="XEV67" s="409"/>
      <c r="XEW67" s="409"/>
      <c r="XEX67" s="409"/>
    </row>
    <row r="68" spans="1:16378" x14ac:dyDescent="0.4">
      <c r="A68" s="412"/>
      <c r="B68" s="413"/>
      <c r="C68" s="292"/>
      <c r="D68" s="292"/>
      <c r="E68" s="292"/>
      <c r="F68" s="292"/>
      <c r="G68" s="292"/>
      <c r="H68" s="292"/>
      <c r="I68" s="292"/>
      <c r="J68" s="293"/>
      <c r="K68" s="293"/>
      <c r="L68" s="294"/>
      <c r="M68" s="301"/>
      <c r="N68" s="295"/>
      <c r="O68" s="295"/>
      <c r="P68" s="295"/>
      <c r="Q68" s="295"/>
      <c r="R68" s="295"/>
      <c r="S68" s="295"/>
      <c r="T68" s="295"/>
      <c r="U68" s="295"/>
      <c r="V68" s="295"/>
      <c r="W68" s="295"/>
      <c r="X68" s="302"/>
      <c r="Y68" s="302"/>
      <c r="Z68" s="302"/>
      <c r="AA68" s="302"/>
      <c r="AB68" s="302"/>
      <c r="AC68" s="302"/>
      <c r="AD68" s="302"/>
      <c r="AE68" s="302"/>
      <c r="AF68" s="302"/>
      <c r="AG68" s="302"/>
      <c r="AH68" s="302"/>
      <c r="AI68" s="295"/>
      <c r="AJ68" s="295"/>
      <c r="AK68" s="295"/>
      <c r="AL68" s="295"/>
      <c r="AM68" s="295"/>
    </row>
    <row r="69" spans="1:16378" x14ac:dyDescent="0.4">
      <c r="A69" s="412"/>
      <c r="B69" s="413"/>
      <c r="C69" s="292"/>
      <c r="D69" s="292"/>
      <c r="E69" s="292"/>
      <c r="F69" s="292"/>
      <c r="G69" s="292"/>
      <c r="H69" s="292"/>
      <c r="I69" s="292"/>
      <c r="J69" s="293"/>
      <c r="K69" s="293"/>
      <c r="L69" s="294"/>
      <c r="M69" s="301"/>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row>
    <row r="70" spans="1:16378" x14ac:dyDescent="0.4">
      <c r="A70" s="412"/>
      <c r="B70" s="413"/>
      <c r="C70" s="292"/>
      <c r="D70" s="292"/>
      <c r="E70" s="292"/>
      <c r="F70" s="292"/>
      <c r="G70" s="292"/>
      <c r="H70" s="292"/>
      <c r="I70" s="292"/>
      <c r="J70" s="293"/>
      <c r="K70" s="293"/>
      <c r="L70" s="294"/>
      <c r="M70" s="301"/>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row>
    <row r="71" spans="1:16378" x14ac:dyDescent="0.4">
      <c r="A71" s="295"/>
      <c r="B71" s="292"/>
      <c r="C71" s="292"/>
      <c r="D71" s="292"/>
      <c r="E71" s="292"/>
      <c r="F71" s="292"/>
      <c r="G71" s="292"/>
      <c r="H71" s="292"/>
      <c r="I71" s="292"/>
      <c r="J71" s="293"/>
      <c r="K71" s="293"/>
      <c r="L71" s="294"/>
      <c r="M71" s="301"/>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row>
    <row r="72" spans="1:16378" x14ac:dyDescent="0.4">
      <c r="A72" s="295"/>
      <c r="B72" s="292"/>
      <c r="C72" s="292"/>
      <c r="D72" s="292"/>
      <c r="E72" s="292"/>
      <c r="F72" s="292"/>
      <c r="G72" s="292"/>
      <c r="H72" s="292"/>
      <c r="I72" s="292"/>
      <c r="J72" s="293"/>
      <c r="K72" s="293"/>
      <c r="L72" s="294"/>
      <c r="M72" s="301"/>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row>
    <row r="73" spans="1:16378" x14ac:dyDescent="0.4">
      <c r="A73" s="295"/>
      <c r="B73" s="292"/>
      <c r="C73" s="292"/>
      <c r="D73" s="292"/>
      <c r="E73" s="292"/>
      <c r="F73" s="292"/>
      <c r="G73" s="292"/>
      <c r="H73" s="292"/>
      <c r="I73" s="292"/>
      <c r="J73" s="293"/>
      <c r="K73" s="293"/>
      <c r="L73" s="294"/>
      <c r="M73" s="301"/>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row>
    <row r="74" spans="1:16378" x14ac:dyDescent="0.4">
      <c r="A74" s="295"/>
      <c r="B74" s="292"/>
      <c r="C74" s="292"/>
      <c r="D74" s="292"/>
      <c r="E74" s="292"/>
      <c r="F74" s="292"/>
      <c r="G74" s="292"/>
      <c r="H74" s="292"/>
      <c r="I74" s="292"/>
      <c r="J74" s="293"/>
      <c r="K74" s="293"/>
      <c r="L74" s="294"/>
      <c r="M74" s="301"/>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row>
    <row r="75" spans="1:16378" x14ac:dyDescent="0.4">
      <c r="M75" s="409"/>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row>
    <row r="76" spans="1:16378" x14ac:dyDescent="0.4">
      <c r="A76" s="404"/>
      <c r="M76" s="409"/>
      <c r="N76" s="295"/>
      <c r="O76" s="295"/>
      <c r="P76" s="295"/>
      <c r="Q76" s="295"/>
      <c r="R76" s="295"/>
      <c r="S76" s="295"/>
      <c r="T76" s="295"/>
      <c r="U76" s="295"/>
      <c r="V76" s="295"/>
      <c r="W76" s="295"/>
      <c r="X76" s="295"/>
      <c r="Y76" s="295"/>
      <c r="Z76" s="295"/>
      <c r="AA76" s="295"/>
      <c r="AB76" s="295"/>
      <c r="AC76" s="295"/>
      <c r="AD76" s="295"/>
      <c r="AE76" s="295"/>
      <c r="AF76" s="295"/>
      <c r="AG76" s="295"/>
    </row>
    <row r="77" spans="1:16378" x14ac:dyDescent="0.4">
      <c r="A77" s="404"/>
      <c r="M77" s="409"/>
    </row>
    <row r="78" spans="1:16378" x14ac:dyDescent="0.4">
      <c r="M78" s="409"/>
    </row>
    <row r="79" spans="1:16378" x14ac:dyDescent="0.4">
      <c r="M79" s="404"/>
    </row>
    <row r="80" spans="1:16378" x14ac:dyDescent="0.4">
      <c r="M80" s="404"/>
    </row>
    <row r="81" spans="1:13" x14ac:dyDescent="0.4">
      <c r="M81" s="404"/>
    </row>
    <row r="82" spans="1:13" x14ac:dyDescent="0.4">
      <c r="M82" s="404"/>
    </row>
    <row r="83" spans="1:13" x14ac:dyDescent="0.4">
      <c r="M83" s="404"/>
    </row>
    <row r="84" spans="1:13" x14ac:dyDescent="0.4">
      <c r="A84" s="404"/>
      <c r="M84" s="404"/>
    </row>
    <row r="85" spans="1:13" x14ac:dyDescent="0.4">
      <c r="A85" s="404"/>
      <c r="M85" s="404"/>
    </row>
    <row r="86" spans="1:13" x14ac:dyDescent="0.4">
      <c r="A86" s="404"/>
    </row>
    <row r="88" spans="1:13" x14ac:dyDescent="0.4">
      <c r="A88" s="411"/>
    </row>
    <row r="89" spans="1:13" x14ac:dyDescent="0.4">
      <c r="A89" s="411"/>
    </row>
    <row r="90" spans="1:13" x14ac:dyDescent="0.4">
      <c r="A90" s="404"/>
    </row>
    <row r="91" spans="1:13" x14ac:dyDescent="0.4">
      <c r="A91" s="404"/>
    </row>
    <row r="92" spans="1:13" x14ac:dyDescent="0.4">
      <c r="A92" s="404"/>
    </row>
    <row r="93" spans="1:13" x14ac:dyDescent="0.4">
      <c r="A93" s="404"/>
    </row>
    <row r="94" spans="1:13" x14ac:dyDescent="0.4">
      <c r="A94" s="404"/>
    </row>
    <row r="95" spans="1:13" x14ac:dyDescent="0.4">
      <c r="A95" s="404"/>
    </row>
    <row r="96" spans="1:13" x14ac:dyDescent="0.4">
      <c r="A96" s="404"/>
    </row>
    <row r="97" spans="1:1" x14ac:dyDescent="0.4">
      <c r="A97" s="404"/>
    </row>
    <row r="98" spans="1:1" x14ac:dyDescent="0.4">
      <c r="A98" s="404"/>
    </row>
    <row r="99" spans="1:1" x14ac:dyDescent="0.4">
      <c r="A99" s="404"/>
    </row>
  </sheetData>
  <sheetProtection algorithmName="SHA-512" hashValue="JIIs74vqj1onA2ngg1EMkpYXIgSfDz3tf+x6xtfRb8I+U531VvVDOmzVWxfol21R+PtMZFJ0uKzIXH1JNA6fCw==" saltValue="t9JSBcPxz51U2rEImTmnbA==" spinCount="100000" sheet="1" objects="1" scenarios="1"/>
  <mergeCells count="14">
    <mergeCell ref="X35:AA35"/>
    <mergeCell ref="A2:M2"/>
    <mergeCell ref="X4:AH4"/>
    <mergeCell ref="X16:AA16"/>
    <mergeCell ref="X24:AA24"/>
    <mergeCell ref="X26:AA26"/>
    <mergeCell ref="C11:C12"/>
    <mergeCell ref="D11:D12"/>
    <mergeCell ref="E11:E12"/>
    <mergeCell ref="F11:F12"/>
    <mergeCell ref="G11:G12"/>
    <mergeCell ref="H11:H12"/>
    <mergeCell ref="I11:I12"/>
    <mergeCell ref="J11:J12"/>
  </mergeCells>
  <conditionalFormatting sqref="X24">
    <cfRule type="containsText" dxfId="28" priority="3" operator="containsText" text="SATISFAISANT">
      <formula>NOT(ISERROR(SEARCH("SATISFAISANT",X24)))</formula>
    </cfRule>
    <cfRule type="containsText" dxfId="27" priority="4" operator="containsText" text="INSATISFAISANT">
      <formula>NOT(ISERROR(SEARCH("INSATISFAISANT",X24)))</formula>
    </cfRule>
  </conditionalFormatting>
  <conditionalFormatting sqref="X35">
    <cfRule type="containsText" dxfId="26" priority="1" operator="containsText" text="SATISFAISANT">
      <formula>NOT(ISERROR(SEARCH("SATISFAISANT",X35)))</formula>
    </cfRule>
    <cfRule type="containsText" dxfId="25" priority="2" operator="containsText" text="INSATISFAISANT">
      <formula>NOT(ISERROR(SEARCH("INSATISFAISANT",X35)))</formula>
    </cfRule>
  </conditionalFormatting>
  <hyperlinks>
    <hyperlink ref="X5" r:id="rId1" location="Profile/1/1/Canada" xr:uid="{5D0A4048-4EB8-411E-8B17-E07B35372A6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C3DE-B1F1-4499-B867-9668C3DB215F}">
  <dimension ref="A1:AC89"/>
  <sheetViews>
    <sheetView topLeftCell="A19" zoomScale="85" zoomScaleNormal="85" workbookViewId="0">
      <selection activeCell="E27" sqref="E27"/>
    </sheetView>
  </sheetViews>
  <sheetFormatPr defaultColWidth="9.1796875" defaultRowHeight="18.5" x14ac:dyDescent="0.45"/>
  <cols>
    <col min="1" max="1" width="2.54296875" style="411" customWidth="1"/>
    <col min="2" max="2" width="55" style="411" customWidth="1"/>
    <col min="3" max="3" width="16.1796875" style="411" customWidth="1"/>
    <col min="4" max="4" width="19.1796875" style="411" customWidth="1"/>
    <col min="5" max="5" width="33.6328125" style="411" customWidth="1"/>
    <col min="6" max="6" width="18.54296875" style="411" customWidth="1"/>
    <col min="7" max="7" width="20.81640625" style="411" customWidth="1"/>
    <col min="8" max="8" width="23.81640625" style="411" customWidth="1"/>
    <col min="9" max="9" width="34.81640625" style="411" customWidth="1"/>
    <col min="10" max="10" width="4.81640625" style="411" customWidth="1"/>
    <col min="11" max="11" width="28" style="411" customWidth="1"/>
    <col min="12" max="12" width="2.81640625" style="411" customWidth="1"/>
    <col min="13" max="13" width="9.81640625" style="411" customWidth="1"/>
    <col min="14" max="14" width="4.81640625" style="288" customWidth="1"/>
    <col min="15" max="16" width="9.1796875" style="288"/>
    <col min="17" max="17" width="25.54296875" style="288" customWidth="1"/>
    <col min="18" max="18" width="20" style="288" customWidth="1"/>
    <col min="19" max="20" width="9.1796875" style="288"/>
    <col min="21" max="21" width="46.90625" style="288" customWidth="1"/>
    <col min="22" max="22" width="75.08984375" style="288" customWidth="1"/>
    <col min="23" max="27" width="9.1796875" style="411"/>
    <col min="28" max="28" width="17.1796875" style="411" customWidth="1"/>
    <col min="29" max="29" width="24" style="411" customWidth="1"/>
    <col min="30" max="31" width="9.1796875" style="411"/>
    <col min="32" max="32" width="24.453125" style="411" customWidth="1"/>
    <col min="33" max="33" width="18.81640625" style="411" customWidth="1"/>
    <col min="34" max="35" width="9.1796875" style="411"/>
    <col min="36" max="36" width="16.1796875" style="411" customWidth="1"/>
    <col min="37" max="16384" width="9.1796875" style="411"/>
  </cols>
  <sheetData>
    <row r="1" spans="1:29" s="419" customFormat="1" x14ac:dyDescent="0.45">
      <c r="A1" s="416" t="s">
        <v>104</v>
      </c>
      <c r="B1" s="417"/>
      <c r="C1" s="417"/>
      <c r="D1" s="417"/>
      <c r="E1" s="418"/>
      <c r="F1" s="418"/>
      <c r="G1" s="418"/>
      <c r="H1" s="418"/>
      <c r="I1" s="418"/>
      <c r="J1" s="418"/>
      <c r="K1" s="418"/>
      <c r="L1" s="418"/>
      <c r="M1" s="418"/>
      <c r="N1" s="232"/>
      <c r="O1" s="232"/>
      <c r="P1" s="232"/>
      <c r="Q1" s="232"/>
      <c r="R1" s="232"/>
      <c r="S1" s="232"/>
      <c r="T1" s="232"/>
      <c r="U1" s="232"/>
      <c r="V1" s="232"/>
      <c r="W1" s="418"/>
      <c r="X1" s="418"/>
      <c r="Y1" s="418"/>
      <c r="Z1" s="418"/>
      <c r="AA1" s="418"/>
      <c r="AB1" s="418"/>
      <c r="AC1" s="418"/>
    </row>
    <row r="2" spans="1:29" s="419" customFormat="1" ht="23.25" customHeight="1" x14ac:dyDescent="0.6">
      <c r="A2" s="795" t="s">
        <v>169</v>
      </c>
      <c r="B2" s="795"/>
      <c r="C2" s="796"/>
      <c r="D2" s="795"/>
      <c r="E2" s="795"/>
      <c r="F2" s="795"/>
      <c r="G2" s="795"/>
      <c r="H2" s="795"/>
      <c r="I2" s="795"/>
      <c r="J2" s="795"/>
      <c r="K2" s="795"/>
      <c r="L2" s="420"/>
      <c r="M2" s="418"/>
      <c r="N2" s="421" t="s">
        <v>170</v>
      </c>
      <c r="O2" s="232"/>
      <c r="P2" s="232"/>
      <c r="Q2" s="232"/>
      <c r="R2" s="232"/>
      <c r="S2" s="232"/>
      <c r="T2" s="232"/>
      <c r="U2" s="232"/>
      <c r="V2" s="232"/>
      <c r="W2" s="418"/>
      <c r="X2" s="418"/>
      <c r="Y2" s="418"/>
      <c r="Z2" s="418"/>
      <c r="AA2" s="418"/>
      <c r="AB2" s="418"/>
      <c r="AC2" s="418"/>
    </row>
    <row r="3" spans="1:29" x14ac:dyDescent="0.45">
      <c r="A3" s="422"/>
      <c r="B3" s="423"/>
      <c r="C3" s="424"/>
      <c r="D3" s="424"/>
      <c r="E3" s="425"/>
      <c r="F3" s="424"/>
      <c r="G3" s="426"/>
      <c r="H3" s="426"/>
      <c r="I3" s="426"/>
      <c r="J3" s="294"/>
      <c r="K3" s="294"/>
      <c r="L3" s="427"/>
      <c r="M3" s="418"/>
      <c r="N3" s="214" t="s">
        <v>171</v>
      </c>
      <c r="O3" s="232"/>
      <c r="P3" s="232"/>
      <c r="Q3" s="232"/>
      <c r="R3" s="232"/>
      <c r="S3" s="232"/>
      <c r="T3" s="232"/>
      <c r="U3" s="232"/>
      <c r="V3" s="232"/>
      <c r="W3" s="294"/>
      <c r="X3" s="294"/>
      <c r="Y3" s="294"/>
      <c r="Z3" s="294"/>
      <c r="AA3" s="294"/>
      <c r="AB3" s="294"/>
      <c r="AC3" s="294"/>
    </row>
    <row r="4" spans="1:29" ht="49.5" customHeight="1" x14ac:dyDescent="0.45">
      <c r="A4" s="428"/>
      <c r="B4" s="429" t="s">
        <v>172</v>
      </c>
      <c r="C4" s="294"/>
      <c r="D4" s="294"/>
      <c r="E4" s="294"/>
      <c r="F4" s="294"/>
      <c r="G4" s="430" t="s">
        <v>173</v>
      </c>
      <c r="H4" s="431" t="s">
        <v>174</v>
      </c>
      <c r="I4" s="430" t="s">
        <v>175</v>
      </c>
      <c r="J4" s="294"/>
      <c r="K4" s="294"/>
      <c r="L4" s="427"/>
      <c r="M4" s="418"/>
      <c r="N4" s="214" t="s">
        <v>176</v>
      </c>
      <c r="O4" s="232"/>
      <c r="P4" s="232"/>
      <c r="Q4" s="232"/>
      <c r="R4" s="232"/>
      <c r="S4" s="232"/>
      <c r="T4" s="232"/>
      <c r="U4" s="232"/>
      <c r="V4" s="232"/>
      <c r="W4" s="294"/>
      <c r="X4" s="294"/>
      <c r="Y4" s="294"/>
      <c r="Z4" s="294"/>
      <c r="AA4" s="294"/>
      <c r="AB4" s="294"/>
      <c r="AC4" s="294"/>
    </row>
    <row r="5" spans="1:29" x14ac:dyDescent="0.45">
      <c r="A5" s="428"/>
      <c r="B5" s="432" t="s">
        <v>177</v>
      </c>
      <c r="C5" s="433"/>
      <c r="D5" s="434"/>
      <c r="E5" s="435"/>
      <c r="F5" s="433"/>
      <c r="G5" s="91"/>
      <c r="H5" s="31"/>
      <c r="I5" s="436">
        <f>G5+H5</f>
        <v>0</v>
      </c>
      <c r="J5" s="294"/>
      <c r="K5" s="294"/>
      <c r="L5" s="427"/>
      <c r="M5" s="418"/>
      <c r="N5" s="232"/>
      <c r="O5" s="232"/>
      <c r="P5" s="232"/>
      <c r="Q5" s="232"/>
      <c r="R5" s="232"/>
      <c r="S5" s="232"/>
      <c r="T5" s="232"/>
      <c r="U5" s="232"/>
      <c r="V5" s="232"/>
      <c r="W5" s="294"/>
      <c r="X5" s="294"/>
      <c r="Y5" s="294"/>
      <c r="Z5" s="294"/>
      <c r="AA5" s="294"/>
      <c r="AB5" s="294"/>
      <c r="AC5" s="294"/>
    </row>
    <row r="6" spans="1:29" x14ac:dyDescent="0.45">
      <c r="A6" s="428"/>
      <c r="B6" s="437" t="s">
        <v>178</v>
      </c>
      <c r="C6" s="294"/>
      <c r="D6" s="438"/>
      <c r="E6" s="439"/>
      <c r="F6" s="440"/>
      <c r="G6" s="441">
        <f>IF(I5=0,0,G5/I5)</f>
        <v>0</v>
      </c>
      <c r="H6" s="442">
        <f>IF(I5=0,0,H5/I5)</f>
        <v>0</v>
      </c>
      <c r="I6" s="443">
        <f>SUM(G6:H6)</f>
        <v>0</v>
      </c>
      <c r="J6" s="294"/>
      <c r="K6" s="294"/>
      <c r="L6" s="427"/>
      <c r="M6" s="418"/>
      <c r="N6" s="798" t="s">
        <v>179</v>
      </c>
      <c r="O6" s="799"/>
      <c r="P6" s="799"/>
      <c r="Q6" s="799"/>
      <c r="R6" s="799"/>
      <c r="S6" s="799"/>
      <c r="T6" s="799"/>
      <c r="U6" s="800"/>
      <c r="V6" s="232"/>
      <c r="W6" s="294"/>
      <c r="X6" s="294"/>
      <c r="Y6" s="294"/>
      <c r="Z6" s="294"/>
      <c r="AA6" s="294"/>
      <c r="AB6" s="294"/>
      <c r="AC6" s="294"/>
    </row>
    <row r="7" spans="1:29" x14ac:dyDescent="0.45">
      <c r="A7" s="428"/>
      <c r="B7" s="444" t="s">
        <v>180</v>
      </c>
      <c r="C7" s="445"/>
      <c r="D7" s="446"/>
      <c r="E7" s="447">
        <f>R_Units</f>
        <v>0</v>
      </c>
      <c r="F7" s="294"/>
      <c r="G7" s="294"/>
      <c r="H7" s="294"/>
      <c r="I7" s="294"/>
      <c r="J7" s="294"/>
      <c r="K7" s="294"/>
      <c r="L7" s="427"/>
      <c r="M7" s="418"/>
      <c r="N7" s="448"/>
      <c r="O7" s="449" t="s">
        <v>181</v>
      </c>
      <c r="P7" s="232"/>
      <c r="Q7" s="232"/>
      <c r="R7" s="232"/>
      <c r="S7" s="449" t="s">
        <v>182</v>
      </c>
      <c r="T7" s="232"/>
      <c r="U7" s="450"/>
      <c r="V7" s="232"/>
      <c r="W7" s="294"/>
      <c r="X7" s="294"/>
      <c r="Y7" s="294"/>
      <c r="Z7" s="294"/>
      <c r="AA7" s="294"/>
      <c r="AB7" s="294"/>
      <c r="AC7" s="294"/>
    </row>
    <row r="8" spans="1:29" ht="21" customHeight="1" x14ac:dyDescent="0.45">
      <c r="A8" s="428"/>
      <c r="B8" s="451"/>
      <c r="C8" s="294"/>
      <c r="D8" s="294"/>
      <c r="E8" s="294"/>
      <c r="F8" s="294"/>
      <c r="G8" s="294"/>
      <c r="H8" s="294"/>
      <c r="I8" s="294"/>
      <c r="J8" s="294"/>
      <c r="K8" s="294"/>
      <c r="L8" s="427"/>
      <c r="M8" s="418"/>
      <c r="N8" s="452" t="s">
        <v>7</v>
      </c>
      <c r="O8" s="232" t="s">
        <v>183</v>
      </c>
      <c r="P8" s="232"/>
      <c r="Q8" s="232"/>
      <c r="R8" s="453" t="s">
        <v>184</v>
      </c>
      <c r="S8" s="232" t="s">
        <v>185</v>
      </c>
      <c r="T8" s="232"/>
      <c r="U8" s="450"/>
      <c r="V8" s="232"/>
      <c r="W8" s="294"/>
      <c r="X8" s="294"/>
      <c r="Y8" s="294"/>
      <c r="Z8" s="294"/>
      <c r="AA8" s="294"/>
      <c r="AB8" s="294"/>
      <c r="AC8" s="294"/>
    </row>
    <row r="9" spans="1:29" ht="20.25" customHeight="1" x14ac:dyDescent="0.45">
      <c r="A9" s="428"/>
      <c r="B9" s="454" t="s">
        <v>186</v>
      </c>
      <c r="C9" s="454"/>
      <c r="D9" s="454"/>
      <c r="E9" s="455" t="s">
        <v>187</v>
      </c>
      <c r="F9" s="456" t="s">
        <v>188</v>
      </c>
      <c r="G9" s="810" t="s">
        <v>189</v>
      </c>
      <c r="H9" s="810"/>
      <c r="I9" s="810"/>
      <c r="K9" s="457" t="s">
        <v>124</v>
      </c>
      <c r="L9" s="427"/>
      <c r="M9" s="418"/>
      <c r="N9" s="452" t="s">
        <v>7</v>
      </c>
      <c r="O9" s="232" t="s">
        <v>190</v>
      </c>
      <c r="P9" s="232"/>
      <c r="Q9" s="232"/>
      <c r="R9" s="453" t="s">
        <v>184</v>
      </c>
      <c r="S9" s="232" t="s">
        <v>191</v>
      </c>
      <c r="T9" s="232"/>
      <c r="U9" s="450"/>
      <c r="V9" s="232"/>
      <c r="W9" s="294"/>
      <c r="X9" s="294"/>
      <c r="Y9" s="294"/>
      <c r="Z9" s="294"/>
      <c r="AA9" s="294"/>
      <c r="AB9" s="294"/>
      <c r="AC9" s="294"/>
    </row>
    <row r="10" spans="1:29" x14ac:dyDescent="0.45">
      <c r="A10" s="428"/>
      <c r="B10" s="458" t="s">
        <v>192</v>
      </c>
      <c r="C10" s="295"/>
      <c r="D10" s="61"/>
      <c r="E10" s="134"/>
      <c r="F10" s="459">
        <f>IF($E$7=0,0,E10/$E$7)</f>
        <v>0</v>
      </c>
      <c r="G10" s="163">
        <f t="shared" ref="G10:G19" si="0">E10*G$6</f>
        <v>0</v>
      </c>
      <c r="H10" s="164">
        <f t="shared" ref="H10:H19" si="1">E10*H$6</f>
        <v>0</v>
      </c>
      <c r="I10" s="460">
        <f t="shared" ref="I10:I20" si="2">SUM(G10:H10)</f>
        <v>0</v>
      </c>
      <c r="J10" s="294"/>
      <c r="K10" s="110"/>
      <c r="L10" s="427"/>
      <c r="M10" s="418"/>
      <c r="N10" s="452" t="s">
        <v>7</v>
      </c>
      <c r="O10" s="232" t="s">
        <v>193</v>
      </c>
      <c r="P10" s="232"/>
      <c r="Q10" s="232"/>
      <c r="R10" s="453" t="s">
        <v>184</v>
      </c>
      <c r="S10" s="232" t="s">
        <v>194</v>
      </c>
      <c r="T10" s="232"/>
      <c r="U10" s="450"/>
      <c r="V10" s="232"/>
      <c r="W10" s="294"/>
      <c r="X10" s="294"/>
      <c r="Y10" s="294"/>
      <c r="Z10" s="294"/>
      <c r="AA10" s="294"/>
      <c r="AB10" s="294"/>
      <c r="AC10" s="294"/>
    </row>
    <row r="11" spans="1:29" x14ac:dyDescent="0.45">
      <c r="A11" s="428"/>
      <c r="B11" s="458" t="s">
        <v>195</v>
      </c>
      <c r="C11" s="295"/>
      <c r="D11" s="61"/>
      <c r="E11" s="134"/>
      <c r="F11" s="459">
        <f t="shared" ref="F11:F19" si="3">IF($E$7=0,0,E11/$E$7)</f>
        <v>0</v>
      </c>
      <c r="G11" s="163">
        <f t="shared" si="0"/>
        <v>0</v>
      </c>
      <c r="H11" s="164">
        <f t="shared" si="1"/>
        <v>0</v>
      </c>
      <c r="I11" s="460">
        <f t="shared" si="2"/>
        <v>0</v>
      </c>
      <c r="J11" s="294"/>
      <c r="K11" s="32"/>
      <c r="L11" s="427"/>
      <c r="M11" s="418"/>
      <c r="N11" s="452" t="s">
        <v>7</v>
      </c>
      <c r="O11" s="232" t="s">
        <v>196</v>
      </c>
      <c r="P11" s="232"/>
      <c r="Q11" s="232"/>
      <c r="R11" s="453" t="s">
        <v>184</v>
      </c>
      <c r="S11" s="232" t="s">
        <v>197</v>
      </c>
      <c r="T11" s="232"/>
      <c r="U11" s="450"/>
      <c r="V11" s="232"/>
      <c r="W11" s="294"/>
      <c r="X11" s="294"/>
      <c r="Y11" s="294"/>
      <c r="Z11" s="294"/>
      <c r="AA11" s="294"/>
      <c r="AB11" s="294"/>
      <c r="AC11" s="294"/>
    </row>
    <row r="12" spans="1:29" x14ac:dyDescent="0.45">
      <c r="A12" s="428"/>
      <c r="B12" s="458" t="s">
        <v>198</v>
      </c>
      <c r="C12" s="295"/>
      <c r="D12" s="61"/>
      <c r="E12" s="134"/>
      <c r="F12" s="459">
        <f t="shared" si="3"/>
        <v>0</v>
      </c>
      <c r="G12" s="163">
        <f t="shared" si="0"/>
        <v>0</v>
      </c>
      <c r="H12" s="164">
        <f t="shared" si="1"/>
        <v>0</v>
      </c>
      <c r="I12" s="460">
        <f t="shared" si="2"/>
        <v>0</v>
      </c>
      <c r="J12" s="294"/>
      <c r="K12" s="32"/>
      <c r="L12" s="427"/>
      <c r="M12" s="418"/>
      <c r="N12" s="452" t="s">
        <v>7</v>
      </c>
      <c r="O12" s="232" t="s">
        <v>199</v>
      </c>
      <c r="P12" s="232"/>
      <c r="Q12" s="232"/>
      <c r="R12" s="453" t="s">
        <v>184</v>
      </c>
      <c r="S12" s="232" t="s">
        <v>200</v>
      </c>
      <c r="T12" s="232"/>
      <c r="U12" s="450"/>
      <c r="V12" s="232"/>
      <c r="W12" s="294"/>
      <c r="X12" s="294"/>
      <c r="Y12" s="294"/>
      <c r="Z12" s="294"/>
      <c r="AA12" s="294"/>
      <c r="AB12" s="294"/>
      <c r="AC12" s="294"/>
    </row>
    <row r="13" spans="1:29" x14ac:dyDescent="0.45">
      <c r="A13" s="428"/>
      <c r="B13" s="458" t="s">
        <v>201</v>
      </c>
      <c r="C13" s="295"/>
      <c r="D13" s="61"/>
      <c r="E13" s="134"/>
      <c r="F13" s="459">
        <f t="shared" si="3"/>
        <v>0</v>
      </c>
      <c r="G13" s="163">
        <f t="shared" si="0"/>
        <v>0</v>
      </c>
      <c r="H13" s="164">
        <f t="shared" si="1"/>
        <v>0</v>
      </c>
      <c r="I13" s="460">
        <f t="shared" si="2"/>
        <v>0</v>
      </c>
      <c r="J13" s="294"/>
      <c r="K13" s="32"/>
      <c r="L13" s="427"/>
      <c r="M13" s="418"/>
      <c r="N13" s="452" t="s">
        <v>7</v>
      </c>
      <c r="O13" s="232" t="s">
        <v>202</v>
      </c>
      <c r="P13" s="232"/>
      <c r="Q13" s="232"/>
      <c r="R13" s="461"/>
      <c r="S13" s="232"/>
      <c r="T13" s="232"/>
      <c r="U13" s="450"/>
      <c r="V13" s="232"/>
      <c r="W13" s="294"/>
      <c r="X13" s="294"/>
      <c r="Y13" s="294"/>
      <c r="Z13" s="294"/>
      <c r="AA13" s="294"/>
      <c r="AB13" s="294"/>
      <c r="AC13" s="294"/>
    </row>
    <row r="14" spans="1:29" x14ac:dyDescent="0.45">
      <c r="A14" s="428"/>
      <c r="B14" s="458" t="s">
        <v>203</v>
      </c>
      <c r="C14" s="295"/>
      <c r="D14" s="61"/>
      <c r="E14" s="134"/>
      <c r="F14" s="459">
        <f t="shared" si="3"/>
        <v>0</v>
      </c>
      <c r="G14" s="163">
        <f t="shared" si="0"/>
        <v>0</v>
      </c>
      <c r="H14" s="164">
        <f t="shared" si="1"/>
        <v>0</v>
      </c>
      <c r="I14" s="460">
        <f t="shared" si="2"/>
        <v>0</v>
      </c>
      <c r="J14" s="294"/>
      <c r="K14" s="32"/>
      <c r="L14" s="427"/>
      <c r="M14" s="418"/>
      <c r="N14" s="452" t="s">
        <v>7</v>
      </c>
      <c r="O14" s="232" t="s">
        <v>204</v>
      </c>
      <c r="P14" s="232"/>
      <c r="Q14" s="232"/>
      <c r="R14" s="461"/>
      <c r="S14" s="232"/>
      <c r="T14" s="232"/>
      <c r="U14" s="450"/>
      <c r="V14" s="232"/>
      <c r="W14" s="294"/>
      <c r="X14" s="294"/>
      <c r="Y14" s="294"/>
      <c r="Z14" s="294"/>
      <c r="AA14" s="294"/>
      <c r="AB14" s="294"/>
      <c r="AC14" s="294"/>
    </row>
    <row r="15" spans="1:29" x14ac:dyDescent="0.45">
      <c r="A15" s="428"/>
      <c r="B15" s="458" t="s">
        <v>205</v>
      </c>
      <c r="C15" s="295"/>
      <c r="D15" s="61"/>
      <c r="E15" s="134"/>
      <c r="F15" s="459">
        <f t="shared" si="3"/>
        <v>0</v>
      </c>
      <c r="G15" s="163">
        <f t="shared" si="0"/>
        <v>0</v>
      </c>
      <c r="H15" s="164">
        <f t="shared" si="1"/>
        <v>0</v>
      </c>
      <c r="I15" s="460">
        <f t="shared" si="2"/>
        <v>0</v>
      </c>
      <c r="J15" s="294"/>
      <c r="K15" s="32"/>
      <c r="L15" s="427"/>
      <c r="M15" s="418"/>
      <c r="N15" s="462"/>
      <c r="O15" s="281"/>
      <c r="P15" s="281"/>
      <c r="Q15" s="281"/>
      <c r="R15" s="281"/>
      <c r="S15" s="281"/>
      <c r="T15" s="281"/>
      <c r="U15" s="463"/>
      <c r="V15" s="232"/>
      <c r="W15" s="294"/>
      <c r="X15" s="294"/>
      <c r="Y15" s="294"/>
      <c r="Z15" s="294"/>
      <c r="AA15" s="294"/>
      <c r="AB15" s="294"/>
      <c r="AC15" s="294"/>
    </row>
    <row r="16" spans="1:29" ht="18.75" customHeight="1" x14ac:dyDescent="0.45">
      <c r="A16" s="428"/>
      <c r="B16" s="730" t="s">
        <v>206</v>
      </c>
      <c r="C16" s="295"/>
      <c r="D16" s="61"/>
      <c r="E16" s="134"/>
      <c r="F16" s="459">
        <f t="shared" si="3"/>
        <v>0</v>
      </c>
      <c r="G16" s="163">
        <f t="shared" si="0"/>
        <v>0</v>
      </c>
      <c r="H16" s="164">
        <f t="shared" si="1"/>
        <v>0</v>
      </c>
      <c r="I16" s="460">
        <f t="shared" si="2"/>
        <v>0</v>
      </c>
      <c r="J16" s="294"/>
      <c r="K16" s="32"/>
      <c r="L16" s="427"/>
      <c r="M16" s="418"/>
      <c r="N16" s="232"/>
      <c r="O16" s="232"/>
      <c r="P16" s="232"/>
      <c r="Q16" s="232"/>
      <c r="R16" s="232"/>
      <c r="S16" s="232"/>
      <c r="T16" s="232"/>
      <c r="U16" s="232"/>
      <c r="V16" s="232"/>
      <c r="W16" s="294"/>
      <c r="X16" s="294"/>
      <c r="Y16" s="294"/>
      <c r="Z16" s="294"/>
      <c r="AA16" s="294"/>
      <c r="AB16" s="294"/>
      <c r="AC16" s="294"/>
    </row>
    <row r="17" spans="1:29" ht="21" x14ac:dyDescent="0.5">
      <c r="A17" s="428"/>
      <c r="B17" s="730" t="s">
        <v>206</v>
      </c>
      <c r="C17" s="295"/>
      <c r="D17" s="61"/>
      <c r="E17" s="134"/>
      <c r="F17" s="459">
        <f t="shared" si="3"/>
        <v>0</v>
      </c>
      <c r="G17" s="163">
        <f t="shared" si="0"/>
        <v>0</v>
      </c>
      <c r="H17" s="164">
        <f t="shared" si="1"/>
        <v>0</v>
      </c>
      <c r="I17" s="460">
        <f t="shared" si="2"/>
        <v>0</v>
      </c>
      <c r="J17" s="294"/>
      <c r="K17" s="32"/>
      <c r="L17" s="427"/>
      <c r="M17" s="418"/>
      <c r="N17" s="811" t="s">
        <v>207</v>
      </c>
      <c r="O17" s="812"/>
      <c r="P17" s="812"/>
      <c r="Q17" s="812"/>
      <c r="R17" s="812"/>
      <c r="S17" s="812"/>
      <c r="T17" s="812"/>
      <c r="U17" s="812"/>
      <c r="V17" s="813"/>
      <c r="W17" s="294"/>
      <c r="X17" s="294"/>
      <c r="Y17" s="294"/>
      <c r="Z17" s="294"/>
      <c r="AA17" s="294"/>
      <c r="AB17" s="294"/>
      <c r="AC17" s="294"/>
    </row>
    <row r="18" spans="1:29" x14ac:dyDescent="0.45">
      <c r="A18" s="428"/>
      <c r="B18" s="730" t="s">
        <v>206</v>
      </c>
      <c r="C18" s="295"/>
      <c r="D18" s="61"/>
      <c r="E18" s="134"/>
      <c r="F18" s="459">
        <f t="shared" si="3"/>
        <v>0</v>
      </c>
      <c r="G18" s="163">
        <f t="shared" si="0"/>
        <v>0</v>
      </c>
      <c r="H18" s="164">
        <f t="shared" si="1"/>
        <v>0</v>
      </c>
      <c r="I18" s="460">
        <f t="shared" si="2"/>
        <v>0</v>
      </c>
      <c r="J18" s="294"/>
      <c r="K18" s="33"/>
      <c r="L18" s="427"/>
      <c r="M18" s="418"/>
      <c r="N18" s="464" t="s">
        <v>135</v>
      </c>
      <c r="O18" s="465"/>
      <c r="P18" s="465"/>
      <c r="Q18" s="465"/>
      <c r="R18" s="466"/>
      <c r="S18" s="466"/>
      <c r="T18" s="466"/>
      <c r="U18" s="466"/>
      <c r="V18" s="467"/>
      <c r="W18" s="294"/>
      <c r="X18" s="294"/>
      <c r="Y18" s="294"/>
      <c r="Z18" s="294"/>
      <c r="AA18" s="294"/>
      <c r="AB18" s="294"/>
      <c r="AC18" s="294"/>
    </row>
    <row r="19" spans="1:29" x14ac:dyDescent="0.45">
      <c r="A19" s="428"/>
      <c r="B19" s="731" t="s">
        <v>206</v>
      </c>
      <c r="C19" s="295"/>
      <c r="D19" s="61"/>
      <c r="E19" s="135"/>
      <c r="F19" s="459">
        <f t="shared" si="3"/>
        <v>0</v>
      </c>
      <c r="G19" s="165">
        <f t="shared" si="0"/>
        <v>0</v>
      </c>
      <c r="H19" s="166">
        <f t="shared" si="1"/>
        <v>0</v>
      </c>
      <c r="I19" s="460">
        <f t="shared" si="2"/>
        <v>0</v>
      </c>
      <c r="J19" s="294"/>
      <c r="K19" s="33"/>
      <c r="L19" s="427"/>
      <c r="M19" s="418"/>
      <c r="N19" s="285" t="s">
        <v>208</v>
      </c>
      <c r="O19" s="286"/>
      <c r="P19" s="286"/>
      <c r="Q19" s="311"/>
      <c r="R19" s="232"/>
      <c r="S19" s="232"/>
      <c r="T19" s="232"/>
      <c r="U19" s="232"/>
      <c r="V19" s="450"/>
      <c r="W19" s="294"/>
      <c r="X19" s="294"/>
      <c r="Y19" s="294"/>
      <c r="Z19" s="294"/>
      <c r="AA19" s="294"/>
      <c r="AB19" s="294"/>
      <c r="AC19" s="294"/>
    </row>
    <row r="20" spans="1:29" x14ac:dyDescent="0.45">
      <c r="A20" s="428"/>
      <c r="B20" s="468" t="s">
        <v>209</v>
      </c>
      <c r="C20" s="469"/>
      <c r="D20" s="469"/>
      <c r="E20" s="136">
        <f>SUM(E10:E19)</f>
        <v>0</v>
      </c>
      <c r="F20" s="167">
        <f>IF($E$7=0,0,E20/$E$7)</f>
        <v>0</v>
      </c>
      <c r="G20" s="167">
        <f>SUM(G10:G19)</f>
        <v>0</v>
      </c>
      <c r="H20" s="167">
        <f>SUM(H10:H19)</f>
        <v>0</v>
      </c>
      <c r="I20" s="470">
        <f t="shared" si="2"/>
        <v>0</v>
      </c>
      <c r="J20" s="294"/>
      <c r="K20" s="548"/>
      <c r="L20" s="427"/>
      <c r="M20" s="418"/>
      <c r="N20" s="471" t="s">
        <v>139</v>
      </c>
      <c r="O20" s="286"/>
      <c r="P20" s="286"/>
      <c r="Q20" s="286"/>
      <c r="R20" s="232"/>
      <c r="S20" s="232"/>
      <c r="T20" s="232"/>
      <c r="U20" s="232"/>
      <c r="V20" s="450"/>
      <c r="W20" s="294"/>
      <c r="X20" s="294"/>
      <c r="Y20" s="294"/>
      <c r="Z20" s="294"/>
      <c r="AA20" s="294"/>
      <c r="AB20" s="294"/>
      <c r="AC20" s="294"/>
    </row>
    <row r="21" spans="1:29" x14ac:dyDescent="0.45">
      <c r="A21" s="428"/>
      <c r="B21" s="458"/>
      <c r="C21" s="295"/>
      <c r="D21" s="61"/>
      <c r="E21" s="294"/>
      <c r="F21" s="294"/>
      <c r="G21" s="294"/>
      <c r="H21" s="294"/>
      <c r="I21" s="429"/>
      <c r="J21" s="294"/>
      <c r="K21" s="294"/>
      <c r="L21" s="427"/>
      <c r="M21" s="418"/>
      <c r="N21" s="364" t="s">
        <v>210</v>
      </c>
      <c r="O21" s="330"/>
      <c r="P21" s="330"/>
      <c r="Q21" s="331"/>
      <c r="R21" s="281"/>
      <c r="S21" s="281"/>
      <c r="T21" s="281"/>
      <c r="U21" s="281"/>
      <c r="V21" s="463"/>
      <c r="W21" s="294"/>
      <c r="X21" s="294"/>
      <c r="Y21" s="294"/>
      <c r="Z21" s="294"/>
      <c r="AA21" s="294"/>
      <c r="AB21" s="294"/>
      <c r="AC21" s="294"/>
    </row>
    <row r="22" spans="1:29" ht="23.5" x14ac:dyDescent="0.55000000000000004">
      <c r="A22" s="428"/>
      <c r="B22" s="454" t="s">
        <v>211</v>
      </c>
      <c r="C22" s="454"/>
      <c r="D22" s="454"/>
      <c r="E22" s="455" t="s">
        <v>212</v>
      </c>
      <c r="F22" s="472"/>
      <c r="G22" s="835" t="s">
        <v>124</v>
      </c>
      <c r="H22" s="835"/>
      <c r="I22" s="835"/>
      <c r="J22" s="835"/>
      <c r="K22" s="835"/>
      <c r="L22" s="427"/>
      <c r="M22" s="418"/>
      <c r="N22" s="814" t="str">
        <f>IF(H5=0,"S. O. – Aucun espace non résidentiel",IF(H6&gt;30%,"INSATISFAISANT","SATISFAISANT"))</f>
        <v>S. O. – Aucun espace non résidentiel</v>
      </c>
      <c r="O22" s="815"/>
      <c r="P22" s="815"/>
      <c r="Q22" s="815"/>
      <c r="R22" s="815"/>
      <c r="S22" s="815"/>
      <c r="T22" s="815"/>
      <c r="U22" s="815"/>
      <c r="V22" s="816"/>
      <c r="W22" s="294"/>
      <c r="X22" s="294"/>
      <c r="Y22" s="294"/>
      <c r="Z22" s="294"/>
      <c r="AA22" s="294"/>
      <c r="AB22" s="294"/>
      <c r="AC22" s="294"/>
    </row>
    <row r="23" spans="1:29" x14ac:dyDescent="0.45">
      <c r="A23" s="428"/>
      <c r="B23" s="458" t="s">
        <v>213</v>
      </c>
      <c r="C23" s="295"/>
      <c r="D23" s="61"/>
      <c r="E23" s="137"/>
      <c r="F23" s="459">
        <f>IF($E$7=0,0,E23/$E$7)</f>
        <v>0</v>
      </c>
      <c r="G23" s="819"/>
      <c r="H23" s="819"/>
      <c r="I23" s="819"/>
      <c r="J23" s="819"/>
      <c r="K23" s="819"/>
      <c r="L23" s="427"/>
      <c r="M23" s="418"/>
      <c r="N23" s="473" t="str">
        <f>IF(N22="FAIL", "Consult your CMHC Specialist to discuss", " ")</f>
        <v xml:space="preserve"> </v>
      </c>
      <c r="O23" s="232"/>
      <c r="P23" s="232"/>
      <c r="Q23" s="232"/>
      <c r="R23" s="232"/>
      <c r="S23" s="232"/>
      <c r="T23" s="232"/>
      <c r="U23" s="232"/>
      <c r="V23" s="232"/>
      <c r="W23" s="294"/>
      <c r="X23" s="294"/>
      <c r="Y23" s="294"/>
      <c r="Z23" s="294"/>
      <c r="AA23" s="294"/>
      <c r="AB23" s="294"/>
      <c r="AC23" s="294"/>
    </row>
    <row r="24" spans="1:29" x14ac:dyDescent="0.45">
      <c r="A24" s="428"/>
      <c r="B24" s="61" t="s">
        <v>214</v>
      </c>
      <c r="C24" s="295"/>
      <c r="D24" s="61"/>
      <c r="E24" s="137"/>
      <c r="F24" s="459">
        <f t="shared" ref="F24:F31" si="4">IF($E$7=0,0,E24/$E$7)</f>
        <v>0</v>
      </c>
      <c r="G24" s="819"/>
      <c r="H24" s="819"/>
      <c r="I24" s="819"/>
      <c r="J24" s="819"/>
      <c r="K24" s="819"/>
      <c r="L24" s="427"/>
      <c r="M24" s="418"/>
      <c r="N24" s="232"/>
      <c r="O24" s="218"/>
      <c r="P24" s="232"/>
      <c r="Q24" s="232"/>
      <c r="R24" s="232"/>
      <c r="S24" s="232"/>
      <c r="T24" s="232"/>
      <c r="U24" s="232"/>
      <c r="V24" s="232"/>
      <c r="W24" s="294"/>
      <c r="X24" s="294"/>
      <c r="Y24" s="294"/>
      <c r="Z24" s="294"/>
      <c r="AA24" s="294"/>
      <c r="AB24" s="294"/>
      <c r="AC24" s="294"/>
    </row>
    <row r="25" spans="1:29" x14ac:dyDescent="0.45">
      <c r="A25" s="428"/>
      <c r="B25" s="458" t="s">
        <v>215</v>
      </c>
      <c r="C25" s="295"/>
      <c r="D25" s="61"/>
      <c r="E25" s="137"/>
      <c r="F25" s="459">
        <f t="shared" si="4"/>
        <v>0</v>
      </c>
      <c r="G25" s="819"/>
      <c r="H25" s="819"/>
      <c r="I25" s="819"/>
      <c r="J25" s="819"/>
      <c r="K25" s="819"/>
      <c r="L25" s="427"/>
      <c r="M25" s="418"/>
      <c r="N25" s="214" t="s">
        <v>216</v>
      </c>
      <c r="O25" s="232"/>
      <c r="P25" s="232"/>
      <c r="Q25" s="232"/>
      <c r="R25" s="232"/>
      <c r="S25" s="232"/>
      <c r="T25" s="232"/>
      <c r="U25" s="232"/>
      <c r="V25" s="232"/>
      <c r="W25" s="294"/>
      <c r="X25" s="294"/>
      <c r="Y25" s="294"/>
      <c r="Z25" s="294"/>
      <c r="AA25" s="294"/>
      <c r="AB25" s="294"/>
      <c r="AC25" s="294"/>
    </row>
    <row r="26" spans="1:29" ht="18.75" customHeight="1" x14ac:dyDescent="0.45">
      <c r="A26" s="428"/>
      <c r="B26" s="458" t="s">
        <v>217</v>
      </c>
      <c r="C26" s="295"/>
      <c r="D26" s="61"/>
      <c r="E26" s="137"/>
      <c r="F26" s="459">
        <f t="shared" si="4"/>
        <v>0</v>
      </c>
      <c r="G26" s="819"/>
      <c r="H26" s="819"/>
      <c r="I26" s="819"/>
      <c r="J26" s="819"/>
      <c r="K26" s="819"/>
      <c r="L26" s="427"/>
      <c r="M26" s="418"/>
      <c r="N26" s="798" t="s">
        <v>218</v>
      </c>
      <c r="O26" s="799"/>
      <c r="P26" s="799"/>
      <c r="Q26" s="799"/>
      <c r="R26" s="799"/>
      <c r="S26" s="799"/>
      <c r="T26" s="799"/>
      <c r="U26" s="799"/>
      <c r="V26" s="800"/>
      <c r="W26" s="294"/>
      <c r="X26" s="294"/>
      <c r="Y26" s="294"/>
      <c r="Z26" s="294"/>
      <c r="AA26" s="294"/>
      <c r="AB26" s="294"/>
      <c r="AC26" s="294"/>
    </row>
    <row r="27" spans="1:29" x14ac:dyDescent="0.45">
      <c r="A27" s="428"/>
      <c r="B27" s="730" t="s">
        <v>206</v>
      </c>
      <c r="C27" s="295"/>
      <c r="D27" s="61"/>
      <c r="E27" s="137"/>
      <c r="F27" s="459">
        <f>IF($E$7=0,0,E27/$E$7)</f>
        <v>0</v>
      </c>
      <c r="G27" s="819"/>
      <c r="H27" s="819"/>
      <c r="I27" s="819"/>
      <c r="J27" s="819"/>
      <c r="K27" s="819"/>
      <c r="L27" s="427"/>
      <c r="M27" s="418"/>
      <c r="N27" s="474"/>
      <c r="O27" s="475" t="s">
        <v>219</v>
      </c>
      <c r="P27" s="466"/>
      <c r="Q27" s="466"/>
      <c r="R27" s="466"/>
      <c r="S27" s="475" t="s">
        <v>220</v>
      </c>
      <c r="T27" s="466"/>
      <c r="U27" s="466"/>
      <c r="V27" s="467"/>
      <c r="W27" s="294"/>
      <c r="X27" s="294"/>
      <c r="Y27" s="294"/>
      <c r="Z27" s="294"/>
      <c r="AA27" s="294"/>
      <c r="AB27" s="294"/>
      <c r="AC27" s="294"/>
    </row>
    <row r="28" spans="1:29" ht="20.25" customHeight="1" x14ac:dyDescent="0.45">
      <c r="A28" s="428"/>
      <c r="B28" s="730" t="s">
        <v>206</v>
      </c>
      <c r="C28" s="295"/>
      <c r="D28" s="61"/>
      <c r="E28" s="137"/>
      <c r="F28" s="459">
        <f>IF($E$7=0,0,E28/$E$7)</f>
        <v>0</v>
      </c>
      <c r="G28" s="819"/>
      <c r="H28" s="819"/>
      <c r="I28" s="819"/>
      <c r="J28" s="819"/>
      <c r="K28" s="819"/>
      <c r="L28" s="427"/>
      <c r="M28" s="418"/>
      <c r="N28" s="452" t="s">
        <v>7</v>
      </c>
      <c r="O28" s="232" t="s">
        <v>221</v>
      </c>
      <c r="P28" s="232"/>
      <c r="Q28" s="232"/>
      <c r="R28" s="453" t="s">
        <v>184</v>
      </c>
      <c r="S28" s="232" t="s">
        <v>222</v>
      </c>
      <c r="T28" s="232"/>
      <c r="U28" s="232"/>
      <c r="V28" s="450"/>
      <c r="W28" s="294"/>
      <c r="X28" s="294"/>
      <c r="Y28" s="294"/>
      <c r="Z28" s="294"/>
      <c r="AA28" s="294"/>
      <c r="AB28" s="294"/>
      <c r="AC28" s="294"/>
    </row>
    <row r="29" spans="1:29" x14ac:dyDescent="0.45">
      <c r="A29" s="428"/>
      <c r="B29" s="730" t="s">
        <v>206</v>
      </c>
      <c r="C29" s="295"/>
      <c r="D29" s="61"/>
      <c r="E29" s="137"/>
      <c r="F29" s="459">
        <f t="shared" si="4"/>
        <v>0</v>
      </c>
      <c r="G29" s="820"/>
      <c r="H29" s="820"/>
      <c r="I29" s="820"/>
      <c r="J29" s="820"/>
      <c r="K29" s="820"/>
      <c r="L29" s="427"/>
      <c r="M29" s="418"/>
      <c r="N29" s="452" t="s">
        <v>7</v>
      </c>
      <c r="O29" s="232" t="s">
        <v>223</v>
      </c>
      <c r="P29" s="232"/>
      <c r="Q29" s="232"/>
      <c r="R29" s="453" t="s">
        <v>184</v>
      </c>
      <c r="S29" s="232" t="s">
        <v>224</v>
      </c>
      <c r="T29" s="232"/>
      <c r="U29" s="232"/>
      <c r="V29" s="450"/>
      <c r="W29" s="294"/>
      <c r="X29" s="294"/>
      <c r="Y29" s="294"/>
      <c r="Z29" s="294"/>
      <c r="AA29" s="294"/>
      <c r="AB29" s="294"/>
      <c r="AC29" s="294"/>
    </row>
    <row r="30" spans="1:29" ht="22.4" customHeight="1" x14ac:dyDescent="0.45">
      <c r="A30" s="428"/>
      <c r="B30" s="730" t="s">
        <v>225</v>
      </c>
      <c r="C30" s="295"/>
      <c r="D30" s="61"/>
      <c r="E30" s="137"/>
      <c r="F30" s="459">
        <f t="shared" si="4"/>
        <v>0</v>
      </c>
      <c r="G30" s="820"/>
      <c r="H30" s="820"/>
      <c r="I30" s="820"/>
      <c r="J30" s="820"/>
      <c r="K30" s="820"/>
      <c r="L30" s="427"/>
      <c r="M30" s="418"/>
      <c r="N30" s="452" t="s">
        <v>7</v>
      </c>
      <c r="O30" s="232" t="s">
        <v>226</v>
      </c>
      <c r="P30" s="232"/>
      <c r="Q30" s="232"/>
      <c r="R30" s="453" t="s">
        <v>184</v>
      </c>
      <c r="S30" s="232" t="s">
        <v>227</v>
      </c>
      <c r="T30" s="232"/>
      <c r="U30" s="232"/>
      <c r="V30" s="450"/>
      <c r="W30" s="294"/>
      <c r="X30" s="294"/>
      <c r="Y30" s="294"/>
      <c r="Z30" s="294"/>
      <c r="AA30" s="294"/>
      <c r="AB30" s="294"/>
      <c r="AC30" s="294"/>
    </row>
    <row r="31" spans="1:29" ht="6" customHeight="1" x14ac:dyDescent="0.45">
      <c r="A31" s="428"/>
      <c r="B31" s="732"/>
      <c r="C31" s="295"/>
      <c r="D31" s="61"/>
      <c r="E31" s="733"/>
      <c r="F31" s="459">
        <f t="shared" si="4"/>
        <v>0</v>
      </c>
      <c r="G31" s="826"/>
      <c r="H31" s="827"/>
      <c r="I31" s="827"/>
      <c r="J31" s="734"/>
      <c r="K31" s="734"/>
      <c r="L31" s="427"/>
      <c r="M31" s="418"/>
      <c r="N31" s="452" t="s">
        <v>7</v>
      </c>
      <c r="O31" s="232" t="s">
        <v>228</v>
      </c>
      <c r="P31" s="232"/>
      <c r="Q31" s="232"/>
      <c r="R31" s="453"/>
      <c r="S31" s="232"/>
      <c r="T31" s="232"/>
      <c r="U31" s="232"/>
      <c r="V31" s="450"/>
      <c r="W31" s="294"/>
      <c r="X31" s="294"/>
      <c r="Y31" s="294"/>
      <c r="Z31" s="294"/>
      <c r="AA31" s="294"/>
      <c r="AB31" s="294"/>
      <c r="AC31" s="294"/>
    </row>
    <row r="32" spans="1:29" x14ac:dyDescent="0.45">
      <c r="A32" s="428"/>
      <c r="B32" s="477" t="s">
        <v>229</v>
      </c>
      <c r="C32" s="478"/>
      <c r="D32" s="479"/>
      <c r="E32" s="138">
        <f>SUM(E23:E31)</f>
        <v>0</v>
      </c>
      <c r="F32" s="167">
        <f>IF($E$7=0,0,E32/$E$7)</f>
        <v>0</v>
      </c>
      <c r="G32" s="480"/>
      <c r="H32" s="294"/>
      <c r="I32" s="481"/>
      <c r="J32" s="294"/>
      <c r="K32" s="294"/>
      <c r="L32" s="427"/>
      <c r="M32" s="418"/>
      <c r="N32" s="452" t="s">
        <v>7</v>
      </c>
      <c r="O32" s="232" t="s">
        <v>230</v>
      </c>
      <c r="P32" s="232"/>
      <c r="Q32" s="232"/>
      <c r="R32" s="453"/>
      <c r="S32" s="232"/>
      <c r="T32" s="232"/>
      <c r="U32" s="232"/>
      <c r="V32" s="450"/>
      <c r="W32" s="294"/>
      <c r="X32" s="294"/>
      <c r="Y32" s="294"/>
      <c r="Z32" s="294"/>
      <c r="AA32" s="294"/>
      <c r="AB32" s="294"/>
      <c r="AC32" s="294"/>
    </row>
    <row r="33" spans="1:29" ht="20.25" customHeight="1" x14ac:dyDescent="0.45">
      <c r="A33" s="428"/>
      <c r="B33" s="477"/>
      <c r="C33" s="482"/>
      <c r="D33" s="479"/>
      <c r="E33" s="479"/>
      <c r="F33" s="481"/>
      <c r="G33" s="294"/>
      <c r="H33" s="294"/>
      <c r="I33" s="481"/>
      <c r="J33" s="294"/>
      <c r="K33" s="294"/>
      <c r="L33" s="427"/>
      <c r="M33" s="418"/>
      <c r="N33" s="483" t="s">
        <v>7</v>
      </c>
      <c r="O33" s="281" t="s">
        <v>231</v>
      </c>
      <c r="P33" s="281"/>
      <c r="Q33" s="281"/>
      <c r="R33" s="484"/>
      <c r="S33" s="281"/>
      <c r="T33" s="281"/>
      <c r="U33" s="281"/>
      <c r="V33" s="463"/>
      <c r="W33" s="294"/>
      <c r="X33" s="294"/>
      <c r="Y33" s="294"/>
      <c r="Z33" s="294"/>
      <c r="AA33" s="294"/>
      <c r="AB33" s="294"/>
      <c r="AC33" s="294"/>
    </row>
    <row r="34" spans="1:29" x14ac:dyDescent="0.45">
      <c r="A34" s="428"/>
      <c r="B34" s="468" t="s">
        <v>232</v>
      </c>
      <c r="C34" s="469"/>
      <c r="D34" s="485"/>
      <c r="E34" s="486">
        <f>IF(E20-E32&lt;0,0,E20-E32)</f>
        <v>0</v>
      </c>
      <c r="F34" s="138">
        <f t="shared" ref="F34" si="5">IF($E$7=0,0,E34/$E$7)</f>
        <v>0</v>
      </c>
      <c r="G34" s="138">
        <f>E34*G6</f>
        <v>0</v>
      </c>
      <c r="H34" s="139">
        <f>H6*E34</f>
        <v>0</v>
      </c>
      <c r="I34" s="487">
        <f t="shared" ref="I34" si="6">SUM(G34:H34)</f>
        <v>0</v>
      </c>
      <c r="J34" s="294"/>
      <c r="K34" s="294"/>
      <c r="L34" s="427"/>
      <c r="M34" s="418"/>
      <c r="N34" s="232"/>
      <c r="O34" s="232"/>
      <c r="P34" s="232"/>
      <c r="Q34" s="232"/>
      <c r="R34" s="232"/>
      <c r="S34" s="232"/>
      <c r="T34" s="232"/>
      <c r="U34" s="232"/>
      <c r="V34" s="232"/>
      <c r="W34" s="294"/>
      <c r="X34" s="294"/>
      <c r="Y34" s="294"/>
      <c r="Z34" s="294"/>
      <c r="AA34" s="294"/>
      <c r="AB34" s="294"/>
      <c r="AC34" s="294"/>
    </row>
    <row r="35" spans="1:29" x14ac:dyDescent="0.45">
      <c r="A35" s="428"/>
      <c r="B35" s="488"/>
      <c r="C35" s="479"/>
      <c r="D35" s="479"/>
      <c r="E35" s="124"/>
      <c r="F35" s="124"/>
      <c r="G35" s="124"/>
      <c r="H35" s="124"/>
      <c r="I35" s="124"/>
      <c r="J35" s="294"/>
      <c r="K35" s="294"/>
      <c r="L35" s="427"/>
      <c r="M35" s="418"/>
      <c r="N35" s="214" t="s">
        <v>233</v>
      </c>
      <c r="O35" s="232"/>
      <c r="P35" s="232"/>
      <c r="Q35" s="232"/>
      <c r="R35" s="232"/>
      <c r="S35" s="232"/>
      <c r="T35" s="232"/>
      <c r="U35" s="232"/>
      <c r="V35" s="232"/>
      <c r="W35" s="294"/>
      <c r="X35" s="294"/>
      <c r="Y35" s="294"/>
      <c r="Z35" s="294"/>
      <c r="AA35" s="294"/>
      <c r="AB35" s="294"/>
      <c r="AC35" s="294"/>
    </row>
    <row r="36" spans="1:29" ht="65.5" customHeight="1" x14ac:dyDescent="0.55000000000000004">
      <c r="A36" s="428"/>
      <c r="B36" s="838" t="s">
        <v>441</v>
      </c>
      <c r="C36" s="839"/>
      <c r="D36" s="838"/>
      <c r="E36" s="838"/>
      <c r="F36" s="838"/>
      <c r="G36" s="838"/>
      <c r="H36" s="838"/>
      <c r="I36" s="838"/>
      <c r="J36" s="838"/>
      <c r="K36" s="838"/>
      <c r="L36" s="427"/>
      <c r="M36" s="418"/>
      <c r="N36" s="214"/>
      <c r="O36" s="232"/>
      <c r="P36" s="232"/>
      <c r="Q36" s="232"/>
      <c r="R36" s="232"/>
      <c r="S36" s="232"/>
      <c r="T36" s="232"/>
      <c r="U36" s="232"/>
      <c r="V36" s="232"/>
      <c r="W36" s="294"/>
      <c r="X36" s="294"/>
      <c r="Y36" s="294"/>
      <c r="Z36" s="294"/>
      <c r="AA36" s="294"/>
      <c r="AB36" s="294"/>
      <c r="AC36" s="294"/>
    </row>
    <row r="37" spans="1:29" ht="18.649999999999999" customHeight="1" x14ac:dyDescent="0.35">
      <c r="A37" s="428"/>
      <c r="B37" s="294"/>
      <c r="C37" s="294"/>
      <c r="D37" s="294"/>
      <c r="E37" s="294"/>
      <c r="F37" s="294"/>
      <c r="G37" s="294"/>
      <c r="H37" s="294"/>
      <c r="I37" s="294"/>
      <c r="J37" s="294"/>
      <c r="K37" s="294"/>
      <c r="L37" s="427"/>
      <c r="M37" s="418"/>
      <c r="N37" s="834" t="s">
        <v>234</v>
      </c>
      <c r="O37" s="834"/>
      <c r="P37" s="834"/>
      <c r="Q37" s="834"/>
      <c r="R37" s="834"/>
      <c r="S37" s="834"/>
      <c r="T37" s="834"/>
      <c r="U37" s="834"/>
      <c r="V37" s="834"/>
      <c r="W37" s="834"/>
      <c r="X37" s="834"/>
      <c r="Y37" s="834"/>
      <c r="Z37" s="834"/>
      <c r="AA37" s="834"/>
      <c r="AB37" s="834"/>
      <c r="AC37" s="294"/>
    </row>
    <row r="38" spans="1:29" ht="18.649999999999999" customHeight="1" x14ac:dyDescent="0.55000000000000004">
      <c r="A38" s="428"/>
      <c r="B38" s="294"/>
      <c r="C38" s="489"/>
      <c r="D38" s="490"/>
      <c r="E38" s="491" t="s">
        <v>235</v>
      </c>
      <c r="F38" s="456" t="s">
        <v>188</v>
      </c>
      <c r="G38" s="492" t="s">
        <v>236</v>
      </c>
      <c r="H38" s="842" t="s">
        <v>237</v>
      </c>
      <c r="I38" s="842"/>
      <c r="J38" s="842"/>
      <c r="K38" s="842"/>
      <c r="L38" s="427"/>
      <c r="M38" s="418"/>
      <c r="N38" s="834"/>
      <c r="O38" s="834"/>
      <c r="P38" s="834"/>
      <c r="Q38" s="834"/>
      <c r="R38" s="834"/>
      <c r="S38" s="834"/>
      <c r="T38" s="834"/>
      <c r="U38" s="834"/>
      <c r="V38" s="834"/>
      <c r="W38" s="834"/>
      <c r="X38" s="834"/>
      <c r="Y38" s="834"/>
      <c r="Z38" s="834"/>
      <c r="AA38" s="834"/>
      <c r="AB38" s="834"/>
      <c r="AC38" s="294"/>
    </row>
    <row r="39" spans="1:29" x14ac:dyDescent="0.45">
      <c r="A39" s="428"/>
      <c r="B39" s="294"/>
      <c r="C39" s="840" t="s">
        <v>238</v>
      </c>
      <c r="D39" s="841"/>
      <c r="E39" s="493">
        <f>E34</f>
        <v>0</v>
      </c>
      <c r="F39" s="494" t="e">
        <f>E39/$E$7</f>
        <v>#DIV/0!</v>
      </c>
      <c r="G39" s="495" t="e">
        <f>E39/$E$20</f>
        <v>#DIV/0!</v>
      </c>
      <c r="H39" s="549"/>
      <c r="I39" s="550"/>
      <c r="J39" s="550"/>
      <c r="K39" s="551"/>
      <c r="L39" s="427"/>
      <c r="M39" s="418"/>
      <c r="N39" s="232"/>
      <c r="O39" s="232"/>
      <c r="P39" s="232"/>
      <c r="Q39" s="232"/>
      <c r="R39" s="232"/>
      <c r="S39" s="232"/>
      <c r="T39" s="232"/>
      <c r="U39" s="232"/>
      <c r="V39" s="232"/>
      <c r="W39" s="294"/>
      <c r="X39" s="294"/>
      <c r="Y39" s="294"/>
      <c r="Z39" s="294"/>
      <c r="AA39" s="294"/>
      <c r="AB39" s="294"/>
      <c r="AC39" s="294"/>
    </row>
    <row r="40" spans="1:29" x14ac:dyDescent="0.45">
      <c r="A40" s="428"/>
      <c r="B40" s="294"/>
      <c r="C40" s="840" t="s">
        <v>239</v>
      </c>
      <c r="D40" s="841"/>
      <c r="E40" s="496">
        <f>E39</f>
        <v>0</v>
      </c>
      <c r="F40" s="497" t="e">
        <f t="shared" ref="F40" si="7">E40/$E$7</f>
        <v>#DIV/0!</v>
      </c>
      <c r="G40" s="498" t="e">
        <f>E40/$E$20</f>
        <v>#DIV/0!</v>
      </c>
      <c r="H40" s="552"/>
      <c r="I40" s="553"/>
      <c r="J40" s="553"/>
      <c r="K40" s="554"/>
      <c r="L40" s="427"/>
      <c r="M40" s="418"/>
      <c r="N40" s="844" t="s">
        <v>240</v>
      </c>
      <c r="O40" s="845"/>
      <c r="P40" s="845"/>
      <c r="Q40" s="845"/>
      <c r="R40" s="845"/>
      <c r="S40" s="845"/>
      <c r="T40" s="845"/>
      <c r="U40" s="845"/>
      <c r="V40" s="845"/>
      <c r="W40" s="845"/>
      <c r="X40" s="845"/>
      <c r="Y40" s="845"/>
      <c r="Z40" s="845"/>
      <c r="AA40" s="845"/>
      <c r="AB40" s="846"/>
      <c r="AC40" s="294"/>
    </row>
    <row r="41" spans="1:29" x14ac:dyDescent="0.45">
      <c r="A41" s="499"/>
      <c r="B41" s="294"/>
      <c r="C41" s="500"/>
      <c r="D41" s="500"/>
      <c r="E41" s="124"/>
      <c r="F41" s="124"/>
      <c r="G41" s="501"/>
      <c r="H41" s="502"/>
      <c r="I41" s="502"/>
      <c r="J41" s="502"/>
      <c r="K41" s="502"/>
      <c r="L41" s="427"/>
      <c r="M41" s="418"/>
      <c r="N41" s="464" t="s">
        <v>241</v>
      </c>
      <c r="O41" s="465"/>
      <c r="P41" s="465"/>
      <c r="Q41" s="465"/>
      <c r="R41" s="466"/>
      <c r="S41" s="466"/>
      <c r="T41" s="466"/>
      <c r="U41" s="466"/>
      <c r="V41" s="466"/>
      <c r="W41" s="466"/>
      <c r="X41" s="466"/>
      <c r="Y41" s="466"/>
      <c r="Z41" s="433"/>
      <c r="AA41" s="433"/>
      <c r="AB41" s="434"/>
      <c r="AC41" s="294"/>
    </row>
    <row r="42" spans="1:29" x14ac:dyDescent="0.45">
      <c r="A42" s="503"/>
      <c r="B42" s="294"/>
      <c r="C42" s="294"/>
      <c r="D42" s="294"/>
      <c r="E42" s="294"/>
      <c r="F42" s="294"/>
      <c r="G42" s="294"/>
      <c r="H42" s="294"/>
      <c r="I42" s="294"/>
      <c r="J42" s="294"/>
      <c r="K42" s="294"/>
      <c r="L42" s="427"/>
      <c r="M42" s="418"/>
      <c r="N42" s="504" t="s">
        <v>242</v>
      </c>
      <c r="O42" s="286"/>
      <c r="P42" s="286"/>
      <c r="Q42" s="311"/>
      <c r="R42" s="232"/>
      <c r="S42" s="232"/>
      <c r="T42" s="232"/>
      <c r="U42" s="232"/>
      <c r="V42" s="232"/>
      <c r="W42" s="232"/>
      <c r="X42" s="232"/>
      <c r="Y42" s="232"/>
      <c r="Z42" s="294"/>
      <c r="AA42" s="294"/>
      <c r="AB42" s="438"/>
      <c r="AC42" s="294"/>
    </row>
    <row r="43" spans="1:29" ht="23.5" x14ac:dyDescent="0.55000000000000004">
      <c r="A43" s="503"/>
      <c r="B43" s="843" t="s">
        <v>243</v>
      </c>
      <c r="C43" s="843"/>
      <c r="D43" s="843"/>
      <c r="E43" s="843"/>
      <c r="F43" s="843"/>
      <c r="G43" s="843"/>
      <c r="H43" s="843"/>
      <c r="I43" s="843"/>
      <c r="J43" s="843"/>
      <c r="K43" s="843"/>
      <c r="L43" s="427"/>
      <c r="M43" s="294"/>
      <c r="N43" s="471" t="s">
        <v>244</v>
      </c>
      <c r="O43" s="232"/>
      <c r="P43" s="232"/>
      <c r="Q43" s="232"/>
      <c r="R43" s="232"/>
      <c r="S43" s="232"/>
      <c r="T43" s="232"/>
      <c r="U43" s="232"/>
      <c r="V43" s="232"/>
      <c r="W43" s="232"/>
      <c r="X43" s="232"/>
      <c r="Y43" s="232"/>
      <c r="Z43" s="294"/>
      <c r="AA43" s="294"/>
      <c r="AB43" s="438"/>
      <c r="AC43" s="294"/>
    </row>
    <row r="44" spans="1:29" ht="23.5" x14ac:dyDescent="0.55000000000000004">
      <c r="A44" s="503"/>
      <c r="B44" s="505"/>
      <c r="C44" s="506"/>
      <c r="D44" s="505"/>
      <c r="E44" s="505"/>
      <c r="F44" s="505"/>
      <c r="G44" s="505"/>
      <c r="H44" s="505"/>
      <c r="I44" s="505"/>
      <c r="J44" s="505"/>
      <c r="K44" s="505"/>
      <c r="L44" s="427"/>
      <c r="M44" s="294"/>
      <c r="N44" s="507" t="s">
        <v>245</v>
      </c>
      <c r="O44" s="232"/>
      <c r="P44" s="232"/>
      <c r="Q44" s="232"/>
      <c r="R44" s="232"/>
      <c r="S44" s="232"/>
      <c r="T44" s="232"/>
      <c r="U44" s="232"/>
      <c r="V44" s="232"/>
      <c r="W44" s="232"/>
      <c r="X44" s="232"/>
      <c r="Y44" s="232"/>
      <c r="Z44" s="294"/>
      <c r="AA44" s="294"/>
      <c r="AB44" s="438"/>
      <c r="AC44" s="294"/>
    </row>
    <row r="45" spans="1:29" ht="23.5" x14ac:dyDescent="0.55000000000000004">
      <c r="A45" s="503"/>
      <c r="B45" s="508"/>
      <c r="C45" s="506"/>
      <c r="D45" s="505"/>
      <c r="E45" s="509" t="s">
        <v>246</v>
      </c>
      <c r="F45" s="510" t="s">
        <v>188</v>
      </c>
      <c r="G45" s="511" t="s">
        <v>236</v>
      </c>
      <c r="H45" s="836"/>
      <c r="I45" s="837"/>
      <c r="J45" s="837"/>
      <c r="K45" s="837"/>
      <c r="L45" s="427"/>
      <c r="M45" s="294"/>
      <c r="N45" s="471" t="s">
        <v>247</v>
      </c>
      <c r="O45" s="232"/>
      <c r="P45" s="232"/>
      <c r="Q45" s="232"/>
      <c r="R45" s="232"/>
      <c r="S45" s="232"/>
      <c r="T45" s="232"/>
      <c r="U45" s="232"/>
      <c r="V45" s="232"/>
      <c r="W45" s="232"/>
      <c r="X45" s="232"/>
      <c r="Y45" s="232"/>
      <c r="Z45" s="294"/>
      <c r="AA45" s="294"/>
      <c r="AB45" s="438"/>
      <c r="AC45" s="294"/>
    </row>
    <row r="46" spans="1:29" x14ac:dyDescent="0.45">
      <c r="A46" s="503"/>
      <c r="B46" s="508"/>
      <c r="C46" s="821" t="s">
        <v>92</v>
      </c>
      <c r="D46" s="823"/>
      <c r="E46" s="512" t="e">
        <f>VLOOKUP($E$55,'Matrice de financement'!B28:L31,5,FALSE)</f>
        <v>#DIV/0!</v>
      </c>
      <c r="F46" s="512" t="e">
        <f>E46/$E$7</f>
        <v>#DIV/0!</v>
      </c>
      <c r="G46" s="513" t="e">
        <f>E46/$E$20</f>
        <v>#DIV/0!</v>
      </c>
      <c r="H46" s="831"/>
      <c r="I46" s="831"/>
      <c r="J46" s="831"/>
      <c r="K46" s="831"/>
      <c r="L46" s="427"/>
      <c r="M46" s="294"/>
      <c r="N46" s="507" t="s">
        <v>248</v>
      </c>
      <c r="O46" s="232"/>
      <c r="P46" s="232"/>
      <c r="Q46" s="232"/>
      <c r="R46" s="232"/>
      <c r="S46" s="232"/>
      <c r="T46" s="232"/>
      <c r="U46" s="232"/>
      <c r="V46" s="232"/>
      <c r="W46" s="232"/>
      <c r="X46" s="232"/>
      <c r="Y46" s="232"/>
      <c r="Z46" s="294"/>
      <c r="AA46" s="294"/>
      <c r="AB46" s="438"/>
      <c r="AC46" s="294"/>
    </row>
    <row r="47" spans="1:29" x14ac:dyDescent="0.45">
      <c r="A47" s="503"/>
      <c r="B47" s="514"/>
      <c r="C47" s="821" t="s">
        <v>249</v>
      </c>
      <c r="D47" s="823"/>
      <c r="E47" s="515" t="e">
        <f>VLOOKUP('Matrice de financement'!B29,'Matrice de financement'!B28:L31,8,FALSE)</f>
        <v>#VALUE!</v>
      </c>
      <c r="F47" s="515" t="e">
        <f t="shared" ref="F47:F48" si="8">E47/$E$7</f>
        <v>#VALUE!</v>
      </c>
      <c r="G47" s="516" t="e">
        <f>E47/$E$20</f>
        <v>#VALUE!</v>
      </c>
      <c r="H47" s="831"/>
      <c r="I47" s="831"/>
      <c r="J47" s="831"/>
      <c r="K47" s="831"/>
      <c r="L47" s="427"/>
      <c r="M47" s="294"/>
      <c r="N47" s="507" t="s">
        <v>250</v>
      </c>
      <c r="O47" s="232"/>
      <c r="P47" s="232"/>
      <c r="Q47" s="232"/>
      <c r="R47" s="232"/>
      <c r="S47" s="232"/>
      <c r="T47" s="232"/>
      <c r="U47" s="232"/>
      <c r="V47" s="232"/>
      <c r="W47" s="232"/>
      <c r="X47" s="232"/>
      <c r="Y47" s="232"/>
      <c r="Z47" s="294"/>
      <c r="AA47" s="294"/>
      <c r="AB47" s="438"/>
      <c r="AC47" s="294"/>
    </row>
    <row r="48" spans="1:29" x14ac:dyDescent="0.45">
      <c r="A48" s="503"/>
      <c r="B48" s="517"/>
      <c r="C48" s="821" t="s">
        <v>239</v>
      </c>
      <c r="D48" s="823"/>
      <c r="E48" s="518" t="e">
        <f>E46+E47</f>
        <v>#DIV/0!</v>
      </c>
      <c r="F48" s="519" t="e">
        <f t="shared" si="8"/>
        <v>#DIV/0!</v>
      </c>
      <c r="G48" s="513" t="e">
        <f>E48/$E$20</f>
        <v>#DIV/0!</v>
      </c>
      <c r="H48" s="831"/>
      <c r="I48" s="831"/>
      <c r="J48" s="831"/>
      <c r="K48" s="831"/>
      <c r="L48" s="427"/>
      <c r="M48" s="294"/>
      <c r="N48" s="471" t="s">
        <v>251</v>
      </c>
      <c r="O48" s="232"/>
      <c r="P48" s="232"/>
      <c r="Q48" s="232"/>
      <c r="R48" s="232"/>
      <c r="S48" s="232"/>
      <c r="T48" s="232"/>
      <c r="U48" s="232"/>
      <c r="V48" s="232"/>
      <c r="W48" s="232"/>
      <c r="X48" s="232"/>
      <c r="Y48" s="232"/>
      <c r="Z48" s="294"/>
      <c r="AA48" s="294"/>
      <c r="AB48" s="438"/>
      <c r="AC48" s="294"/>
    </row>
    <row r="49" spans="1:29" x14ac:dyDescent="0.45">
      <c r="A49" s="503"/>
      <c r="B49" s="520" t="e">
        <f>IF(E49&lt;0,"Do not populate E43 if the DCR selected is 1.0","")</f>
        <v>#DIV/0!</v>
      </c>
      <c r="C49" s="821" t="s">
        <v>252</v>
      </c>
      <c r="D49" s="821"/>
      <c r="E49" s="515" t="e">
        <f>ROUNDDOWN((E34-E46-E47-E50),0)</f>
        <v>#DIV/0!</v>
      </c>
      <c r="F49" s="521" t="e">
        <f>IF(E49&gt;0,"La contribution de la SCHL ne permet pas de combler l’écart de financement – consultez votre spécialiste de la SCHL","")</f>
        <v>#DIV/0!</v>
      </c>
      <c r="G49" s="522"/>
      <c r="H49" s="517"/>
      <c r="I49" s="517"/>
      <c r="J49" s="517"/>
      <c r="K49" s="517"/>
      <c r="L49" s="427"/>
      <c r="M49" s="294"/>
      <c r="N49" s="523" t="s">
        <v>253</v>
      </c>
      <c r="O49" s="281"/>
      <c r="P49" s="281"/>
      <c r="Q49" s="281"/>
      <c r="R49" s="281"/>
      <c r="S49" s="281"/>
      <c r="T49" s="281"/>
      <c r="U49" s="281"/>
      <c r="V49" s="281"/>
      <c r="W49" s="281"/>
      <c r="X49" s="281"/>
      <c r="Y49" s="281"/>
      <c r="Z49" s="445"/>
      <c r="AA49" s="445"/>
      <c r="AB49" s="446"/>
      <c r="AC49" s="294"/>
    </row>
    <row r="50" spans="1:29" ht="18.649999999999999" hidden="1" customHeight="1" x14ac:dyDescent="0.45">
      <c r="A50" s="503"/>
      <c r="B50" s="821" t="str">
        <f>IF(E55&gt;1,"Supplementary Proponent Equity or Co-Funding","")</f>
        <v/>
      </c>
      <c r="C50" s="821"/>
      <c r="D50" s="822"/>
      <c r="E50" s="524"/>
      <c r="F50" s="525" t="e">
        <f>IF(E50&gt;E49,"With the proposed additional non-CMHC funding, the funding gap is closed","")</f>
        <v>#DIV/0!</v>
      </c>
      <c r="G50" s="526"/>
      <c r="H50" s="517"/>
      <c r="I50" s="517"/>
      <c r="J50" s="508"/>
      <c r="K50" s="508"/>
      <c r="L50" s="427"/>
      <c r="M50" s="294"/>
      <c r="N50" s="232"/>
      <c r="O50" s="232"/>
      <c r="P50" s="232"/>
      <c r="Q50" s="232"/>
      <c r="R50" s="232"/>
      <c r="S50" s="232"/>
      <c r="T50" s="232"/>
      <c r="U50" s="232"/>
      <c r="V50" s="232"/>
      <c r="W50" s="232"/>
      <c r="X50" s="232"/>
      <c r="Y50" s="232"/>
      <c r="Z50" s="294"/>
      <c r="AA50" s="294"/>
      <c r="AB50" s="294"/>
      <c r="AC50" s="294"/>
    </row>
    <row r="51" spans="1:29" x14ac:dyDescent="0.45">
      <c r="A51" s="503"/>
      <c r="B51" s="527"/>
      <c r="C51" s="508"/>
      <c r="D51" s="527"/>
      <c r="E51" s="528"/>
      <c r="F51" s="529"/>
      <c r="G51" s="527"/>
      <c r="H51" s="527"/>
      <c r="I51" s="530"/>
      <c r="J51" s="530"/>
      <c r="K51" s="527"/>
      <c r="L51" s="531"/>
      <c r="M51" s="480"/>
      <c r="N51" s="532"/>
      <c r="O51" s="532"/>
      <c r="P51" s="532"/>
      <c r="Q51" s="532"/>
      <c r="R51" s="532"/>
      <c r="S51" s="532"/>
      <c r="T51" s="532"/>
      <c r="U51" s="532"/>
      <c r="V51" s="532"/>
      <c r="W51" s="532"/>
      <c r="X51" s="532"/>
      <c r="Y51" s="532"/>
      <c r="Z51" s="532"/>
      <c r="AA51" s="532"/>
      <c r="AB51" s="532"/>
      <c r="AC51" s="294"/>
    </row>
    <row r="52" spans="1:29" ht="35.15" customHeight="1" x14ac:dyDescent="0.45">
      <c r="A52" s="503"/>
      <c r="B52" s="533" t="s">
        <v>254</v>
      </c>
      <c r="C52" s="828" t="s">
        <v>255</v>
      </c>
      <c r="D52" s="828"/>
      <c r="E52" s="511" t="s">
        <v>256</v>
      </c>
      <c r="F52" s="527"/>
      <c r="G52" s="527"/>
      <c r="H52" s="527"/>
      <c r="I52" s="530"/>
      <c r="J52" s="530"/>
      <c r="K52" s="527"/>
      <c r="L52" s="427"/>
      <c r="N52" s="798" t="s">
        <v>256</v>
      </c>
      <c r="O52" s="799"/>
      <c r="P52" s="799"/>
      <c r="Q52" s="799"/>
      <c r="R52" s="799"/>
      <c r="S52" s="799"/>
      <c r="T52" s="799"/>
      <c r="U52" s="799"/>
      <c r="V52" s="799"/>
      <c r="W52" s="799"/>
      <c r="X52" s="799"/>
      <c r="Y52" s="799"/>
      <c r="Z52" s="799"/>
      <c r="AA52" s="799"/>
      <c r="AB52" s="800"/>
      <c r="AC52" s="294"/>
    </row>
    <row r="53" spans="1:29" x14ac:dyDescent="0.45">
      <c r="A53" s="503"/>
      <c r="B53" s="534" t="s">
        <v>181</v>
      </c>
      <c r="C53" s="829" t="e">
        <f>'Pro forma – Résidentiel'!G93</f>
        <v>#VALUE!</v>
      </c>
      <c r="D53" s="830"/>
      <c r="E53" s="535" t="e">
        <f>IF(C53= "N/A pour le type de financement sélectionné", C53, 1)</f>
        <v>#VALUE!</v>
      </c>
      <c r="F53" s="832" t="e">
        <f>IF(C53&lt;E53,"Le CCD pour la portion résidentielle peut être inférieur à 1,0 si le CCD global est supérieur ou égal à 1,0.","")</f>
        <v>#VALUE!</v>
      </c>
      <c r="G53" s="833"/>
      <c r="H53" s="833"/>
      <c r="I53" s="833"/>
      <c r="J53" s="833"/>
      <c r="K53" s="833"/>
      <c r="L53" s="427"/>
      <c r="M53" s="294"/>
      <c r="N53" s="464" t="s">
        <v>257</v>
      </c>
      <c r="O53" s="465"/>
      <c r="P53" s="465"/>
      <c r="Q53" s="465"/>
      <c r="R53" s="466"/>
      <c r="S53" s="466"/>
      <c r="T53" s="466"/>
      <c r="U53" s="466"/>
      <c r="V53" s="466"/>
      <c r="W53" s="466"/>
      <c r="X53" s="466"/>
      <c r="Y53" s="466"/>
      <c r="Z53" s="433"/>
      <c r="AA53" s="433"/>
      <c r="AB53" s="434"/>
      <c r="AC53" s="294"/>
    </row>
    <row r="54" spans="1:29" x14ac:dyDescent="0.45">
      <c r="A54" s="503"/>
      <c r="B54" s="534" t="s">
        <v>182</v>
      </c>
      <c r="C54" s="829">
        <f>'Pro forma – Non résidentiel'!G74</f>
        <v>0</v>
      </c>
      <c r="D54" s="830"/>
      <c r="E54" s="536">
        <f>IF(C54= "N/A pour le type de financement sélectionné", C54, 1.4)</f>
        <v>1.4</v>
      </c>
      <c r="F54" s="537" t="str">
        <f>IF(AND($H$6&gt;0,'Pro forma – Non résidentiel'!G58=0),"Vous avez indiqué un espace non résidentiel, mais vous n'avez pas rempli l'onglet « Proforma - Non résidentiel ». Consultez votre spécialiste de la SCHL.","")</f>
        <v/>
      </c>
      <c r="G54" s="537"/>
      <c r="H54" s="537"/>
      <c r="I54" s="537"/>
      <c r="J54" s="537"/>
      <c r="K54" s="527"/>
      <c r="L54" s="427"/>
      <c r="M54" s="294"/>
      <c r="N54" s="538" t="s">
        <v>258</v>
      </c>
      <c r="O54" s="232"/>
      <c r="P54" s="232"/>
      <c r="Q54" s="232"/>
      <c r="R54" s="232"/>
      <c r="S54" s="232"/>
      <c r="T54" s="232"/>
      <c r="U54" s="232"/>
      <c r="V54" s="232"/>
      <c r="W54" s="232"/>
      <c r="X54" s="232"/>
      <c r="Y54" s="232"/>
      <c r="Z54" s="294"/>
      <c r="AA54" s="294"/>
      <c r="AB54" s="438"/>
      <c r="AC54" s="294"/>
    </row>
    <row r="55" spans="1:29" x14ac:dyDescent="0.45">
      <c r="A55" s="503"/>
      <c r="B55" s="539" t="s">
        <v>259</v>
      </c>
      <c r="C55" s="817" t="e">
        <f>('Pro forma – Résidentiel'!G72+'Pro forma – Non résidentiel'!G58)/('Pro forma – Résidentiel'!G92+'Pro forma – Non résidentiel'!G73)</f>
        <v>#VALUE!</v>
      </c>
      <c r="D55" s="818"/>
      <c r="E55" s="540">
        <v>1</v>
      </c>
      <c r="F55" s="824" t="str">
        <f>IF(E55&gt;1,"Vous avez un CCD global minimal supérieur à 1,0. Si un écart de financement découle de cette situation, un financement supplémentaire ne provenant pas de la SCHL doit être ajouté pour combler l’écart dans la cellule E43","")</f>
        <v/>
      </c>
      <c r="G55" s="825"/>
      <c r="H55" s="825"/>
      <c r="I55" s="825"/>
      <c r="J55" s="825"/>
      <c r="K55" s="825"/>
      <c r="L55" s="427"/>
      <c r="M55" s="294"/>
      <c r="N55" s="538" t="s">
        <v>260</v>
      </c>
      <c r="O55" s="232"/>
      <c r="P55" s="232"/>
      <c r="Q55" s="232"/>
      <c r="R55" s="232"/>
      <c r="S55" s="232"/>
      <c r="T55" s="232"/>
      <c r="U55" s="232"/>
      <c r="V55" s="232"/>
      <c r="W55" s="232"/>
      <c r="X55" s="232"/>
      <c r="Y55" s="232"/>
      <c r="Z55" s="294"/>
      <c r="AA55" s="294"/>
      <c r="AB55" s="438"/>
      <c r="AC55" s="294"/>
    </row>
    <row r="56" spans="1:29" x14ac:dyDescent="0.45">
      <c r="A56" s="503"/>
      <c r="B56" s="809" t="s">
        <v>261</v>
      </c>
      <c r="C56" s="809"/>
      <c r="D56" s="527"/>
      <c r="E56" s="527"/>
      <c r="F56" s="527"/>
      <c r="G56" s="527"/>
      <c r="H56" s="527"/>
      <c r="I56" s="530"/>
      <c r="J56" s="530"/>
      <c r="K56" s="527"/>
      <c r="L56" s="427"/>
      <c r="M56" s="294"/>
      <c r="N56" s="541" t="s">
        <v>262</v>
      </c>
      <c r="O56" s="232"/>
      <c r="P56" s="232"/>
      <c r="Q56" s="232"/>
      <c r="R56" s="232"/>
      <c r="S56" s="232"/>
      <c r="T56" s="232"/>
      <c r="U56" s="232"/>
      <c r="V56" s="232"/>
      <c r="W56" s="232"/>
      <c r="X56" s="232"/>
      <c r="Y56" s="232"/>
      <c r="Z56" s="294"/>
      <c r="AA56" s="294"/>
      <c r="AB56" s="438"/>
      <c r="AC56" s="294"/>
    </row>
    <row r="57" spans="1:29" x14ac:dyDescent="0.45">
      <c r="A57" s="503"/>
      <c r="B57" s="808" t="s">
        <v>263</v>
      </c>
      <c r="C57" s="808"/>
      <c r="D57" s="542"/>
      <c r="E57" s="527"/>
      <c r="F57" s="527"/>
      <c r="G57" s="527"/>
      <c r="H57" s="527"/>
      <c r="I57" s="530"/>
      <c r="J57" s="530"/>
      <c r="K57" s="527"/>
      <c r="L57" s="427"/>
      <c r="M57" s="294"/>
      <c r="N57" s="471" t="s">
        <v>264</v>
      </c>
      <c r="O57" s="232"/>
      <c r="P57" s="232"/>
      <c r="Q57" s="232"/>
      <c r="R57" s="232"/>
      <c r="S57" s="232"/>
      <c r="T57" s="232"/>
      <c r="U57" s="232"/>
      <c r="V57" s="232"/>
      <c r="W57" s="232"/>
      <c r="X57" s="232"/>
      <c r="Y57" s="232"/>
      <c r="Z57" s="294"/>
      <c r="AA57" s="294"/>
      <c r="AB57" s="294"/>
      <c r="AC57" s="480"/>
    </row>
    <row r="58" spans="1:29" x14ac:dyDescent="0.45">
      <c r="A58" s="503"/>
      <c r="B58" s="807" t="s">
        <v>488</v>
      </c>
      <c r="C58" s="807"/>
      <c r="D58" s="807"/>
      <c r="E58" s="807"/>
      <c r="F58" s="527"/>
      <c r="G58" s="527"/>
      <c r="H58" s="527"/>
      <c r="I58" s="530"/>
      <c r="J58" s="530"/>
      <c r="K58" s="527"/>
      <c r="L58" s="427"/>
      <c r="M58" s="294"/>
      <c r="N58" s="543" t="s">
        <v>262</v>
      </c>
      <c r="O58" s="281"/>
      <c r="P58" s="281"/>
      <c r="Q58" s="281"/>
      <c r="R58" s="281"/>
      <c r="S58" s="281"/>
      <c r="T58" s="281"/>
      <c r="U58" s="281"/>
      <c r="V58" s="281"/>
      <c r="W58" s="445"/>
      <c r="X58" s="445"/>
      <c r="Y58" s="445"/>
      <c r="Z58" s="445"/>
      <c r="AA58" s="445"/>
      <c r="AB58" s="445"/>
      <c r="AC58" s="480"/>
    </row>
    <row r="59" spans="1:29" x14ac:dyDescent="0.45">
      <c r="A59" s="503"/>
      <c r="B59" s="508"/>
      <c r="C59" s="508"/>
      <c r="D59" s="508"/>
      <c r="E59" s="508"/>
      <c r="F59" s="508"/>
      <c r="G59" s="508"/>
      <c r="H59" s="508"/>
      <c r="I59" s="508"/>
      <c r="J59" s="508"/>
      <c r="K59" s="508"/>
      <c r="L59" s="427"/>
      <c r="M59" s="294"/>
      <c r="N59" s="232"/>
      <c r="O59" s="232"/>
      <c r="P59" s="232"/>
      <c r="Q59" s="232"/>
      <c r="R59" s="232"/>
      <c r="S59" s="232"/>
      <c r="T59" s="232"/>
      <c r="U59" s="232"/>
      <c r="V59" s="232"/>
      <c r="W59" s="294"/>
      <c r="X59" s="294"/>
      <c r="Y59" s="294"/>
      <c r="Z59" s="294"/>
      <c r="AA59" s="294"/>
      <c r="AB59" s="294"/>
      <c r="AC59" s="294"/>
    </row>
    <row r="60" spans="1:29" ht="23.5" x14ac:dyDescent="0.55000000000000004">
      <c r="A60" s="544"/>
      <c r="B60" s="545"/>
      <c r="C60" s="545"/>
      <c r="D60" s="545"/>
      <c r="E60" s="545"/>
      <c r="F60" s="545"/>
      <c r="G60" s="545"/>
      <c r="H60" s="545"/>
      <c r="I60" s="545"/>
      <c r="J60" s="545"/>
      <c r="K60" s="545"/>
      <c r="L60" s="546"/>
      <c r="M60" s="294"/>
      <c r="N60" s="232"/>
      <c r="O60" s="232"/>
      <c r="P60" s="232"/>
      <c r="Q60" s="232"/>
      <c r="R60" s="232"/>
      <c r="S60" s="232"/>
      <c r="T60" s="232"/>
      <c r="U60" s="232"/>
      <c r="V60" s="232"/>
      <c r="W60" s="294"/>
      <c r="X60" s="294"/>
      <c r="Y60" s="294"/>
      <c r="Z60" s="294"/>
      <c r="AA60" s="294"/>
      <c r="AB60" s="294"/>
      <c r="AC60" s="294"/>
    </row>
    <row r="61" spans="1:29" x14ac:dyDescent="0.45">
      <c r="AC61" s="294"/>
    </row>
    <row r="62" spans="1:29" x14ac:dyDescent="0.45">
      <c r="B62" s="294"/>
    </row>
    <row r="63" spans="1:29" ht="23.5" x14ac:dyDescent="0.55000000000000004">
      <c r="B63" s="547"/>
    </row>
    <row r="65" spans="2:2" hidden="1" x14ac:dyDescent="0.45">
      <c r="B65" s="411" t="s">
        <v>433</v>
      </c>
    </row>
    <row r="66" spans="2:2" hidden="1" x14ac:dyDescent="0.45">
      <c r="B66" s="411" t="s">
        <v>265</v>
      </c>
    </row>
    <row r="67" spans="2:2" hidden="1" x14ac:dyDescent="0.45"/>
    <row r="68" spans="2:2" hidden="1" x14ac:dyDescent="0.45">
      <c r="B68" s="411" t="s">
        <v>434</v>
      </c>
    </row>
    <row r="69" spans="2:2" hidden="1" x14ac:dyDescent="0.45">
      <c r="B69" s="411" t="s">
        <v>266</v>
      </c>
    </row>
    <row r="70" spans="2:2" hidden="1" x14ac:dyDescent="0.45"/>
    <row r="71" spans="2:2" hidden="1" x14ac:dyDescent="0.45">
      <c r="B71" s="411" t="s">
        <v>435</v>
      </c>
    </row>
    <row r="72" spans="2:2" hidden="1" x14ac:dyDescent="0.45">
      <c r="B72" s="411" t="s">
        <v>267</v>
      </c>
    </row>
    <row r="73" spans="2:2" hidden="1" x14ac:dyDescent="0.45"/>
    <row r="74" spans="2:2" hidden="1" x14ac:dyDescent="0.45">
      <c r="B74" s="411" t="s">
        <v>436</v>
      </c>
    </row>
    <row r="75" spans="2:2" hidden="1" x14ac:dyDescent="0.45">
      <c r="B75" s="411" t="s">
        <v>268</v>
      </c>
    </row>
    <row r="76" spans="2:2" hidden="1" x14ac:dyDescent="0.45"/>
    <row r="77" spans="2:2" hidden="1" x14ac:dyDescent="0.45">
      <c r="B77" s="411" t="s">
        <v>437</v>
      </c>
    </row>
    <row r="78" spans="2:2" hidden="1" x14ac:dyDescent="0.45">
      <c r="B78" s="411" t="s">
        <v>269</v>
      </c>
    </row>
    <row r="79" spans="2:2" hidden="1" x14ac:dyDescent="0.45"/>
    <row r="80" spans="2:2" hidden="1" x14ac:dyDescent="0.45">
      <c r="B80" s="411" t="s">
        <v>438</v>
      </c>
    </row>
    <row r="81" spans="2:2" hidden="1" x14ac:dyDescent="0.45">
      <c r="B81" s="411" t="s">
        <v>270</v>
      </c>
    </row>
    <row r="82" spans="2:2" hidden="1" x14ac:dyDescent="0.45"/>
    <row r="83" spans="2:2" hidden="1" x14ac:dyDescent="0.45">
      <c r="B83" s="411" t="s">
        <v>439</v>
      </c>
    </row>
    <row r="84" spans="2:2" hidden="1" x14ac:dyDescent="0.45">
      <c r="B84" s="411" t="s">
        <v>271</v>
      </c>
    </row>
    <row r="85" spans="2:2" hidden="1" x14ac:dyDescent="0.45"/>
    <row r="86" spans="2:2" hidden="1" x14ac:dyDescent="0.45">
      <c r="B86" s="411" t="s">
        <v>440</v>
      </c>
    </row>
    <row r="87" spans="2:2" hidden="1" x14ac:dyDescent="0.45">
      <c r="B87" s="411" t="s">
        <v>272</v>
      </c>
    </row>
    <row r="88" spans="2:2" hidden="1" x14ac:dyDescent="0.45">
      <c r="B88" s="411" t="s">
        <v>273</v>
      </c>
    </row>
    <row r="89" spans="2:2" hidden="1" x14ac:dyDescent="0.45">
      <c r="B89" s="411" t="s">
        <v>274</v>
      </c>
    </row>
  </sheetData>
  <sheetProtection algorithmName="SHA-512" hashValue="+vDFPxI4vGYXNorqffY835EkxKeESSOSiHCLwJp35aFTi3vMWTKYXPuKb3CJQ3lD+Ld99cLB3ChHZBLaTksTRg==" saltValue="+JfbqQgg4cvW4EEu7+XctQ==" spinCount="100000" sheet="1" objects="1" scenarios="1"/>
  <mergeCells count="40">
    <mergeCell ref="N37:AB38"/>
    <mergeCell ref="N52:AB52"/>
    <mergeCell ref="G22:K22"/>
    <mergeCell ref="H45:K45"/>
    <mergeCell ref="G23:K23"/>
    <mergeCell ref="G24:K24"/>
    <mergeCell ref="G25:K25"/>
    <mergeCell ref="G26:K26"/>
    <mergeCell ref="G27:K27"/>
    <mergeCell ref="B36:K36"/>
    <mergeCell ref="C39:D39"/>
    <mergeCell ref="C40:D40"/>
    <mergeCell ref="H38:K38"/>
    <mergeCell ref="B43:K43"/>
    <mergeCell ref="N40:AB40"/>
    <mergeCell ref="C48:D48"/>
    <mergeCell ref="C49:D49"/>
    <mergeCell ref="F55:K55"/>
    <mergeCell ref="G31:I31"/>
    <mergeCell ref="C52:D52"/>
    <mergeCell ref="C53:D53"/>
    <mergeCell ref="H46:K48"/>
    <mergeCell ref="C54:D54"/>
    <mergeCell ref="F53:K53"/>
    <mergeCell ref="B58:E58"/>
    <mergeCell ref="B57:C57"/>
    <mergeCell ref="B56:C56"/>
    <mergeCell ref="A2:K2"/>
    <mergeCell ref="N6:U6"/>
    <mergeCell ref="G9:I9"/>
    <mergeCell ref="N17:V17"/>
    <mergeCell ref="N22:V22"/>
    <mergeCell ref="N26:V26"/>
    <mergeCell ref="C55:D55"/>
    <mergeCell ref="G28:K28"/>
    <mergeCell ref="G29:K29"/>
    <mergeCell ref="B50:D50"/>
    <mergeCell ref="G30:K30"/>
    <mergeCell ref="C46:D46"/>
    <mergeCell ref="C47:D47"/>
  </mergeCells>
  <conditionalFormatting sqref="B50:D50">
    <cfRule type="containsText" dxfId="24" priority="22" operator="containsText" text="Supplementary proponent equity or co-funding">
      <formula>NOT(ISERROR(SEARCH("Supplementary proponent equity or co-funding",B50)))</formula>
    </cfRule>
  </conditionalFormatting>
  <conditionalFormatting sqref="E50">
    <cfRule type="cellIs" dxfId="23" priority="16" operator="equal">
      <formula>0</formula>
    </cfRule>
    <cfRule type="colorScale" priority="18">
      <colorScale>
        <cfvo type="num" val="0"/>
        <cfvo type="formula" val="$E$34-$E$48"/>
        <color rgb="FFFF0000"/>
        <color theme="9" tint="0.79998168889431442"/>
      </colorScale>
    </cfRule>
  </conditionalFormatting>
  <conditionalFormatting sqref="N22">
    <cfRule type="containsText" dxfId="22" priority="13" operator="containsText" text="SATISFAISANT">
      <formula>NOT(ISERROR(SEARCH("SATISFAISANT",N22)))</formula>
    </cfRule>
    <cfRule type="containsText" dxfId="21" priority="14" operator="containsText" text="INSATISFAISANT">
      <formula>NOT(ISERROR(SEARCH("INSATISFAISANT",N22)))</formula>
    </cfRule>
  </conditionalFormatting>
  <conditionalFormatting sqref="N22:V22">
    <cfRule type="containsText" dxfId="20" priority="12" operator="containsText" text="S. O.">
      <formula>NOT(ISERROR(SEARCH("S. O.",N22)))</formula>
    </cfRule>
  </conditionalFormatting>
  <conditionalFormatting sqref="E49">
    <cfRule type="cellIs" dxfId="19" priority="10" operator="lessThan">
      <formula>0</formula>
    </cfRule>
    <cfRule type="cellIs" dxfId="18" priority="11" operator="greaterThan">
      <formula>0</formula>
    </cfRule>
  </conditionalFormatting>
  <conditionalFormatting sqref="C53:D53">
    <cfRule type="cellIs" dxfId="17" priority="8" operator="greaterThan">
      <formula>$E$53</formula>
    </cfRule>
    <cfRule type="cellIs" dxfId="16" priority="9" operator="lessThan">
      <formula>$E$53</formula>
    </cfRule>
  </conditionalFormatting>
  <conditionalFormatting sqref="F54">
    <cfRule type="containsText" dxfId="15" priority="7" operator="containsText" text="non-res">
      <formula>NOT(ISERROR(SEARCH("non-res",F54)))</formula>
    </cfRule>
  </conditionalFormatting>
  <conditionalFormatting sqref="C53:D53">
    <cfRule type="containsText" dxfId="14" priority="6" operator="containsText" text="N/A">
      <formula>NOT(ISERROR(SEARCH("N/A",C53)))</formula>
    </cfRule>
  </conditionalFormatting>
  <conditionalFormatting sqref="C54:D54">
    <cfRule type="cellIs" dxfId="13" priority="3" operator="lessThan">
      <formula>$E$54</formula>
    </cfRule>
    <cfRule type="cellIs" dxfId="12" priority="4" operator="greaterThanOrEqual">
      <formula>$E$54</formula>
    </cfRule>
  </conditionalFormatting>
  <conditionalFormatting sqref="F55">
    <cfRule type="containsText" dxfId="11" priority="2" operator="containsText" text="You are imposing a minimum overall DCR &gt; 1.0. If a funding gap occurs due to this, additional non-CMHC funding must be input to close the gap in Cell E43">
      <formula>NOT(ISERROR(SEARCH("You are imposing a minimum overall DCR &gt; 1.0. If a funding gap occurs due to this, additional non-CMHC funding must be input to close the gap in Cell E43",F55)))</formula>
    </cfRule>
  </conditionalFormatting>
  <conditionalFormatting sqref="F53">
    <cfRule type="containsText" dxfId="10" priority="1" operator="containsText" text="Le CCD pour la portion résidentielle peut être inférieur à 1,0 si le CCD global est supérieur ou égal à 1,0.">
      <formula>NOT(ISERROR(SEARCH("Le CCD pour la portion résidentielle peut être inférieur à 1,0 si le CCD global est supérieur ou égal à 1,0.",F53)))</formula>
    </cfRule>
  </conditionalFormatting>
  <dataValidations disablePrompts="1" count="1">
    <dataValidation type="whole" allowBlank="1" showInputMessage="1" showErrorMessage="1" sqref="E50" xr:uid="{28030B47-28B1-4148-8653-91458EED137B}">
      <formula1>0</formula1>
      <formula2>E34-E48</formula2>
    </dataValidation>
  </dataValidations>
  <hyperlinks>
    <hyperlink ref="N40:AB40" r:id="rId1" display="Understanding your AHF Funding (Click here to view details on AHF Funding Eligibility)" xr:uid="{38089BEE-D1B9-4AAA-A819-628A73B33BE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F89C-3931-460C-A4F5-408A203756C0}">
  <dimension ref="A1:XFD123"/>
  <sheetViews>
    <sheetView topLeftCell="A51" zoomScale="85" zoomScaleNormal="85" workbookViewId="0">
      <selection activeCell="G80" sqref="G80"/>
    </sheetView>
  </sheetViews>
  <sheetFormatPr defaultColWidth="8.81640625" defaultRowHeight="14.5" x14ac:dyDescent="0.35"/>
  <cols>
    <col min="1" max="1" width="2.54296875" style="296" customWidth="1"/>
    <col min="2" max="2" width="73.81640625" style="296" customWidth="1"/>
    <col min="3" max="3" width="15.81640625" style="296" customWidth="1"/>
    <col min="4" max="4" width="20.54296875" style="296" customWidth="1"/>
    <col min="5" max="5" width="30.1796875" style="296" bestFit="1" customWidth="1"/>
    <col min="6" max="6" width="18.54296875" style="296" customWidth="1"/>
    <col min="7" max="7" width="36.1796875" style="411" customWidth="1"/>
    <col min="8" max="8" width="3.54296875" style="296" customWidth="1"/>
    <col min="9" max="9" width="47.81640625" style="411" customWidth="1"/>
    <col min="10" max="10" width="12.1796875" style="296" customWidth="1"/>
    <col min="11" max="11" width="13.54296875" style="296" customWidth="1"/>
    <col min="12" max="12" width="2.54296875" style="404" customWidth="1"/>
    <col min="13" max="13" width="4.54296875" style="295" customWidth="1"/>
    <col min="14" max="16" width="10.1796875" style="296" customWidth="1"/>
    <col min="17" max="23" width="8.81640625" style="296"/>
    <col min="24" max="24" width="72.81640625" style="296" customWidth="1"/>
    <col min="25" max="16384" width="8.81640625" style="296"/>
  </cols>
  <sheetData>
    <row r="1" spans="1:16384" s="411" customFormat="1" x14ac:dyDescent="0.35">
      <c r="A1" s="290" t="s">
        <v>104</v>
      </c>
      <c r="B1" s="555"/>
      <c r="C1" s="555"/>
      <c r="D1" s="294"/>
      <c r="E1" s="294"/>
      <c r="F1" s="294"/>
      <c r="G1" s="294"/>
      <c r="H1" s="294"/>
      <c r="I1" s="294"/>
      <c r="J1" s="294"/>
      <c r="K1" s="294"/>
      <c r="L1" s="294"/>
      <c r="M1" s="294"/>
      <c r="N1" s="294"/>
      <c r="O1" s="294"/>
      <c r="P1" s="294"/>
      <c r="Q1" s="294"/>
      <c r="R1" s="294"/>
      <c r="S1" s="294"/>
      <c r="T1" s="294"/>
      <c r="U1" s="294"/>
      <c r="V1" s="294"/>
      <c r="W1" s="294"/>
      <c r="X1" s="294"/>
      <c r="Y1" s="294"/>
    </row>
    <row r="2" spans="1:16384" s="294" customFormat="1" x14ac:dyDescent="0.35">
      <c r="A2" s="866" t="s">
        <v>275</v>
      </c>
      <c r="B2" s="867"/>
      <c r="C2" s="867"/>
      <c r="D2" s="867"/>
      <c r="E2" s="867"/>
      <c r="F2" s="867"/>
      <c r="G2" s="867"/>
      <c r="H2" s="867"/>
      <c r="I2" s="867"/>
      <c r="J2" s="867"/>
      <c r="K2" s="867"/>
      <c r="L2" s="556"/>
      <c r="M2" s="557"/>
      <c r="N2" s="558" t="s">
        <v>170</v>
      </c>
      <c r="P2" s="557"/>
      <c r="Q2" s="557"/>
      <c r="R2" s="557"/>
      <c r="S2" s="557"/>
      <c r="T2" s="557"/>
      <c r="U2" s="557"/>
      <c r="V2" s="557"/>
      <c r="W2" s="557"/>
      <c r="X2" s="557"/>
      <c r="Y2" s="557"/>
      <c r="Z2" s="557"/>
      <c r="AA2" s="557"/>
      <c r="AB2" s="557"/>
      <c r="AC2" s="557"/>
      <c r="AD2" s="557"/>
      <c r="AE2" s="557"/>
      <c r="AF2" s="557"/>
      <c r="AG2" s="557"/>
      <c r="AH2" s="557"/>
      <c r="AI2" s="557"/>
      <c r="AJ2" s="557"/>
      <c r="AK2" s="856"/>
      <c r="AL2" s="856"/>
      <c r="AM2" s="856"/>
      <c r="AN2" s="856"/>
      <c r="AO2" s="856"/>
      <c r="AP2" s="856"/>
      <c r="AQ2" s="856"/>
      <c r="AR2" s="856"/>
      <c r="AS2" s="856"/>
      <c r="AT2" s="856"/>
      <c r="AU2" s="856"/>
      <c r="AV2" s="856"/>
      <c r="AW2" s="856"/>
      <c r="AX2" s="856"/>
      <c r="AY2" s="856"/>
      <c r="AZ2" s="856"/>
      <c r="BA2" s="856"/>
      <c r="BB2" s="856"/>
      <c r="BC2" s="856"/>
      <c r="BD2" s="856"/>
      <c r="BE2" s="856"/>
      <c r="BF2" s="856"/>
      <c r="BG2" s="856"/>
      <c r="BH2" s="856"/>
      <c r="BI2" s="856"/>
      <c r="BJ2" s="856"/>
      <c r="BK2" s="856"/>
      <c r="BL2" s="856"/>
      <c r="BM2" s="856"/>
      <c r="BN2" s="856"/>
      <c r="BO2" s="856"/>
      <c r="BP2" s="856"/>
      <c r="BQ2" s="856"/>
      <c r="BR2" s="856"/>
      <c r="BS2" s="856"/>
      <c r="BT2" s="856"/>
      <c r="BU2" s="856"/>
      <c r="BV2" s="856"/>
      <c r="BW2" s="856"/>
      <c r="BX2" s="856"/>
      <c r="BY2" s="856"/>
      <c r="BZ2" s="856"/>
      <c r="CA2" s="856"/>
      <c r="CB2" s="856"/>
      <c r="CC2" s="856"/>
      <c r="CD2" s="856"/>
      <c r="CE2" s="856"/>
      <c r="CF2" s="856"/>
      <c r="CG2" s="856"/>
      <c r="CH2" s="856"/>
      <c r="CI2" s="856"/>
      <c r="CJ2" s="856"/>
      <c r="CK2" s="856"/>
      <c r="CL2" s="856"/>
      <c r="CM2" s="856"/>
      <c r="CN2" s="856"/>
      <c r="CO2" s="856"/>
      <c r="CP2" s="856"/>
      <c r="CQ2" s="856"/>
      <c r="CR2" s="856"/>
      <c r="CS2" s="856"/>
      <c r="CT2" s="856"/>
      <c r="CU2" s="856"/>
      <c r="CV2" s="856"/>
      <c r="CW2" s="856"/>
      <c r="CX2" s="856"/>
      <c r="CY2" s="856"/>
      <c r="CZ2" s="856"/>
      <c r="DA2" s="856"/>
      <c r="DB2" s="856"/>
      <c r="DC2" s="856"/>
      <c r="DD2" s="856"/>
      <c r="DE2" s="856"/>
      <c r="DF2" s="856"/>
      <c r="DG2" s="856"/>
      <c r="DH2" s="856"/>
      <c r="DI2" s="856"/>
      <c r="DJ2" s="856"/>
      <c r="DK2" s="856"/>
      <c r="DL2" s="856"/>
      <c r="DM2" s="856"/>
      <c r="DN2" s="856"/>
      <c r="DO2" s="856"/>
      <c r="DP2" s="856"/>
      <c r="DQ2" s="856"/>
      <c r="DR2" s="856"/>
      <c r="DS2" s="856"/>
      <c r="DT2" s="856"/>
      <c r="DU2" s="856"/>
      <c r="DV2" s="856"/>
      <c r="DW2" s="856"/>
      <c r="DX2" s="856"/>
      <c r="DY2" s="856"/>
      <c r="DZ2" s="856"/>
      <c r="EA2" s="856"/>
      <c r="EB2" s="856"/>
      <c r="EC2" s="856"/>
      <c r="ED2" s="856"/>
      <c r="EE2" s="856"/>
      <c r="EF2" s="856"/>
      <c r="EG2" s="856"/>
      <c r="EH2" s="856"/>
      <c r="EI2" s="856"/>
      <c r="EJ2" s="856"/>
      <c r="EK2" s="856"/>
      <c r="EL2" s="856"/>
      <c r="EM2" s="856"/>
      <c r="EN2" s="856"/>
      <c r="EO2" s="856"/>
      <c r="EP2" s="856"/>
      <c r="EQ2" s="856"/>
      <c r="ER2" s="856"/>
      <c r="ES2" s="856"/>
      <c r="ET2" s="856"/>
      <c r="EU2" s="856"/>
      <c r="EV2" s="856"/>
      <c r="EW2" s="856"/>
      <c r="EX2" s="856"/>
      <c r="EY2" s="856"/>
      <c r="EZ2" s="856"/>
      <c r="FA2" s="856"/>
      <c r="FB2" s="856"/>
      <c r="FC2" s="856"/>
      <c r="FD2" s="856"/>
      <c r="FE2" s="856"/>
      <c r="FF2" s="856"/>
      <c r="FG2" s="856"/>
      <c r="FH2" s="856"/>
      <c r="FI2" s="856"/>
      <c r="FJ2" s="856"/>
      <c r="FK2" s="856"/>
      <c r="FL2" s="856"/>
      <c r="FM2" s="856"/>
      <c r="FN2" s="856"/>
      <c r="FO2" s="856"/>
      <c r="FP2" s="856"/>
      <c r="FQ2" s="856"/>
      <c r="FR2" s="856"/>
      <c r="FS2" s="856"/>
      <c r="FT2" s="856"/>
      <c r="FU2" s="856"/>
      <c r="FV2" s="856"/>
      <c r="FW2" s="856"/>
      <c r="FX2" s="856"/>
      <c r="FY2" s="856"/>
      <c r="FZ2" s="856"/>
      <c r="GA2" s="856"/>
      <c r="GB2" s="856"/>
      <c r="GC2" s="856"/>
      <c r="GD2" s="856"/>
      <c r="GE2" s="856"/>
      <c r="GF2" s="856"/>
      <c r="GG2" s="856"/>
      <c r="GH2" s="856"/>
      <c r="GI2" s="856"/>
      <c r="GJ2" s="856"/>
      <c r="GK2" s="856"/>
      <c r="GL2" s="856"/>
      <c r="GM2" s="856"/>
      <c r="GN2" s="856"/>
      <c r="GO2" s="856"/>
      <c r="GP2" s="856"/>
      <c r="GQ2" s="856"/>
      <c r="GR2" s="856"/>
      <c r="GS2" s="856"/>
      <c r="GT2" s="856"/>
      <c r="GU2" s="856"/>
      <c r="GV2" s="856"/>
      <c r="GW2" s="856"/>
      <c r="GX2" s="856"/>
      <c r="GY2" s="856"/>
      <c r="GZ2" s="856"/>
      <c r="HA2" s="856"/>
      <c r="HB2" s="856"/>
      <c r="HC2" s="856"/>
      <c r="HD2" s="856"/>
      <c r="HE2" s="856"/>
      <c r="HF2" s="856"/>
      <c r="HG2" s="856"/>
      <c r="HH2" s="856"/>
      <c r="HI2" s="856"/>
      <c r="HJ2" s="856"/>
      <c r="HK2" s="856"/>
      <c r="HL2" s="856"/>
      <c r="HM2" s="856"/>
      <c r="HN2" s="856"/>
      <c r="HO2" s="856"/>
      <c r="HP2" s="856"/>
      <c r="HQ2" s="856"/>
      <c r="HR2" s="856"/>
      <c r="HS2" s="856"/>
      <c r="HT2" s="856"/>
      <c r="HU2" s="856"/>
      <c r="HV2" s="856"/>
      <c r="HW2" s="856"/>
      <c r="HX2" s="856"/>
      <c r="HY2" s="856"/>
      <c r="HZ2" s="856"/>
      <c r="IA2" s="856"/>
      <c r="IB2" s="856"/>
      <c r="IC2" s="856"/>
      <c r="ID2" s="856"/>
      <c r="IE2" s="856"/>
      <c r="IF2" s="856"/>
      <c r="IG2" s="856"/>
      <c r="IH2" s="856"/>
      <c r="II2" s="856"/>
      <c r="IJ2" s="856"/>
      <c r="IK2" s="856"/>
      <c r="IL2" s="856"/>
      <c r="IM2" s="856"/>
      <c r="IN2" s="856"/>
      <c r="IO2" s="856"/>
      <c r="IP2" s="856"/>
      <c r="IQ2" s="856"/>
      <c r="IR2" s="856"/>
      <c r="IS2" s="856"/>
      <c r="IT2" s="856"/>
      <c r="IU2" s="856"/>
      <c r="IV2" s="856"/>
      <c r="IW2" s="856"/>
      <c r="IX2" s="856"/>
      <c r="IY2" s="856"/>
      <c r="IZ2" s="856"/>
      <c r="JA2" s="856"/>
      <c r="JB2" s="856"/>
      <c r="JC2" s="856"/>
      <c r="JD2" s="856"/>
      <c r="JE2" s="856"/>
      <c r="JF2" s="856"/>
      <c r="JG2" s="856"/>
      <c r="JH2" s="856"/>
      <c r="JI2" s="856"/>
      <c r="JJ2" s="856"/>
      <c r="JK2" s="856"/>
      <c r="JL2" s="856"/>
      <c r="JM2" s="856"/>
      <c r="JN2" s="856"/>
      <c r="JO2" s="856"/>
      <c r="JP2" s="856"/>
      <c r="JQ2" s="856"/>
      <c r="JR2" s="856"/>
      <c r="JS2" s="856"/>
      <c r="JT2" s="856"/>
      <c r="JU2" s="856"/>
      <c r="JV2" s="856"/>
      <c r="JW2" s="856"/>
      <c r="JX2" s="856"/>
      <c r="JY2" s="856"/>
      <c r="JZ2" s="856"/>
      <c r="KA2" s="856"/>
      <c r="KB2" s="856"/>
      <c r="KC2" s="856"/>
      <c r="KD2" s="856"/>
      <c r="KE2" s="856"/>
      <c r="KF2" s="856"/>
      <c r="KG2" s="856"/>
      <c r="KH2" s="856"/>
      <c r="KI2" s="856"/>
      <c r="KJ2" s="856"/>
      <c r="KK2" s="856"/>
      <c r="KL2" s="856"/>
      <c r="KM2" s="856"/>
      <c r="KN2" s="856"/>
      <c r="KO2" s="856"/>
      <c r="KP2" s="856"/>
      <c r="KQ2" s="856"/>
      <c r="KR2" s="856"/>
      <c r="KS2" s="856"/>
      <c r="KT2" s="856"/>
      <c r="KU2" s="856"/>
      <c r="KV2" s="856"/>
      <c r="KW2" s="856"/>
      <c r="KX2" s="856"/>
      <c r="KY2" s="856"/>
      <c r="KZ2" s="856"/>
      <c r="LA2" s="856"/>
      <c r="LB2" s="856"/>
      <c r="LC2" s="856"/>
      <c r="LD2" s="856"/>
      <c r="LE2" s="856"/>
      <c r="LF2" s="856"/>
      <c r="LG2" s="856"/>
      <c r="LH2" s="856"/>
      <c r="LI2" s="856"/>
      <c r="LJ2" s="856"/>
      <c r="LK2" s="856"/>
      <c r="LL2" s="856"/>
      <c r="LM2" s="856"/>
      <c r="LN2" s="856"/>
      <c r="LO2" s="856"/>
      <c r="LP2" s="856"/>
      <c r="LQ2" s="856"/>
      <c r="LR2" s="856"/>
      <c r="LS2" s="856"/>
      <c r="LT2" s="856"/>
      <c r="LU2" s="856"/>
      <c r="LV2" s="856"/>
      <c r="LW2" s="856"/>
      <c r="LX2" s="856"/>
      <c r="LY2" s="856"/>
      <c r="LZ2" s="856"/>
      <c r="MA2" s="856"/>
      <c r="MB2" s="856"/>
      <c r="MC2" s="856"/>
      <c r="MD2" s="856"/>
      <c r="ME2" s="856"/>
      <c r="MF2" s="856"/>
      <c r="MG2" s="856"/>
      <c r="MH2" s="856"/>
      <c r="MI2" s="856"/>
      <c r="MJ2" s="856"/>
      <c r="MK2" s="856"/>
      <c r="ML2" s="856"/>
      <c r="MM2" s="856"/>
      <c r="MN2" s="856"/>
      <c r="MO2" s="856"/>
      <c r="MP2" s="856"/>
      <c r="MQ2" s="856"/>
      <c r="MR2" s="856"/>
      <c r="MS2" s="856"/>
      <c r="MT2" s="856"/>
      <c r="MU2" s="856"/>
      <c r="MV2" s="856"/>
      <c r="MW2" s="856"/>
      <c r="MX2" s="856"/>
      <c r="MY2" s="856"/>
      <c r="MZ2" s="856"/>
      <c r="NA2" s="856"/>
      <c r="NB2" s="856"/>
      <c r="NC2" s="856"/>
      <c r="ND2" s="856"/>
      <c r="NE2" s="856"/>
      <c r="NF2" s="856"/>
      <c r="NG2" s="856"/>
      <c r="NH2" s="856"/>
      <c r="NI2" s="856"/>
      <c r="NJ2" s="856"/>
      <c r="NK2" s="856"/>
      <c r="NL2" s="856"/>
      <c r="NM2" s="856"/>
      <c r="NN2" s="856"/>
      <c r="NO2" s="856"/>
      <c r="NP2" s="856"/>
      <c r="NQ2" s="856"/>
      <c r="NR2" s="856"/>
      <c r="NS2" s="856"/>
      <c r="NT2" s="856"/>
      <c r="NU2" s="856"/>
      <c r="NV2" s="856"/>
      <c r="NW2" s="856"/>
      <c r="NX2" s="856"/>
      <c r="NY2" s="856"/>
      <c r="NZ2" s="856"/>
      <c r="OA2" s="856"/>
      <c r="OB2" s="856"/>
      <c r="OC2" s="856"/>
      <c r="OD2" s="856"/>
      <c r="OE2" s="856"/>
      <c r="OF2" s="856"/>
      <c r="OG2" s="856"/>
      <c r="OH2" s="856"/>
      <c r="OI2" s="856"/>
      <c r="OJ2" s="856"/>
      <c r="OK2" s="856"/>
      <c r="OL2" s="856"/>
      <c r="OM2" s="856"/>
      <c r="ON2" s="856"/>
      <c r="OO2" s="856"/>
      <c r="OP2" s="856"/>
      <c r="OQ2" s="856"/>
      <c r="OR2" s="856"/>
      <c r="OS2" s="856"/>
      <c r="OT2" s="856"/>
      <c r="OU2" s="856"/>
      <c r="OV2" s="856"/>
      <c r="OW2" s="856"/>
      <c r="OX2" s="856"/>
      <c r="OY2" s="856"/>
      <c r="OZ2" s="856"/>
      <c r="PA2" s="856"/>
      <c r="PB2" s="856"/>
      <c r="PC2" s="856"/>
      <c r="PD2" s="856"/>
      <c r="PE2" s="856"/>
      <c r="PF2" s="856"/>
      <c r="PG2" s="856"/>
      <c r="PH2" s="856"/>
      <c r="PI2" s="856"/>
      <c r="PJ2" s="856"/>
      <c r="PK2" s="856"/>
      <c r="PL2" s="856"/>
      <c r="PM2" s="856"/>
      <c r="PN2" s="856"/>
      <c r="PO2" s="856"/>
      <c r="PP2" s="856"/>
      <c r="PQ2" s="856"/>
      <c r="PR2" s="856"/>
      <c r="PS2" s="856"/>
      <c r="PT2" s="856"/>
      <c r="PU2" s="856"/>
      <c r="PV2" s="856"/>
      <c r="PW2" s="856"/>
      <c r="PX2" s="856"/>
      <c r="PY2" s="856"/>
      <c r="PZ2" s="856"/>
      <c r="QA2" s="856"/>
      <c r="QB2" s="856"/>
      <c r="QC2" s="856"/>
      <c r="QD2" s="856"/>
      <c r="QE2" s="856"/>
      <c r="QF2" s="856"/>
      <c r="QG2" s="856"/>
      <c r="QH2" s="856"/>
      <c r="QI2" s="856"/>
      <c r="QJ2" s="856"/>
      <c r="QK2" s="856"/>
      <c r="QL2" s="856"/>
      <c r="QM2" s="856"/>
      <c r="QN2" s="856"/>
      <c r="QO2" s="856"/>
      <c r="QP2" s="856"/>
      <c r="QQ2" s="856"/>
      <c r="QR2" s="856"/>
      <c r="QS2" s="856"/>
      <c r="QT2" s="856"/>
      <c r="QU2" s="856"/>
      <c r="QV2" s="856"/>
      <c r="QW2" s="856"/>
      <c r="QX2" s="856"/>
      <c r="QY2" s="856"/>
      <c r="QZ2" s="856"/>
      <c r="RA2" s="856"/>
      <c r="RB2" s="856"/>
      <c r="RC2" s="856"/>
      <c r="RD2" s="856"/>
      <c r="RE2" s="856"/>
      <c r="RF2" s="856"/>
      <c r="RG2" s="856"/>
      <c r="RH2" s="856"/>
      <c r="RI2" s="856"/>
      <c r="RJ2" s="856"/>
      <c r="RK2" s="856"/>
      <c r="RL2" s="856"/>
      <c r="RM2" s="856"/>
      <c r="RN2" s="856"/>
      <c r="RO2" s="856"/>
      <c r="RP2" s="856"/>
      <c r="RQ2" s="856"/>
      <c r="RR2" s="856"/>
      <c r="RS2" s="856"/>
      <c r="RT2" s="856"/>
      <c r="RU2" s="856"/>
      <c r="RV2" s="856"/>
      <c r="RW2" s="856"/>
      <c r="RX2" s="856"/>
      <c r="RY2" s="856"/>
      <c r="RZ2" s="856"/>
      <c r="SA2" s="856"/>
      <c r="SB2" s="856"/>
      <c r="SC2" s="856"/>
      <c r="SD2" s="856"/>
      <c r="SE2" s="856"/>
      <c r="SF2" s="856"/>
      <c r="SG2" s="856"/>
      <c r="SH2" s="856"/>
      <c r="SI2" s="856"/>
      <c r="SJ2" s="856"/>
      <c r="SK2" s="856"/>
      <c r="SL2" s="856"/>
      <c r="SM2" s="856"/>
      <c r="SN2" s="856"/>
      <c r="SO2" s="856"/>
      <c r="SP2" s="856"/>
      <c r="SQ2" s="856"/>
      <c r="SR2" s="856"/>
      <c r="SS2" s="856"/>
      <c r="ST2" s="856"/>
      <c r="SU2" s="856"/>
      <c r="SV2" s="856"/>
      <c r="SW2" s="856"/>
      <c r="SX2" s="856"/>
      <c r="SY2" s="856"/>
      <c r="SZ2" s="856"/>
      <c r="TA2" s="856"/>
      <c r="TB2" s="856"/>
      <c r="TC2" s="856"/>
      <c r="TD2" s="856"/>
      <c r="TE2" s="856"/>
      <c r="TF2" s="856"/>
      <c r="TG2" s="856"/>
      <c r="TH2" s="856"/>
      <c r="TI2" s="856"/>
      <c r="TJ2" s="856"/>
      <c r="TK2" s="856"/>
      <c r="TL2" s="856"/>
      <c r="TM2" s="856"/>
      <c r="TN2" s="856"/>
      <c r="TO2" s="856"/>
      <c r="TP2" s="856"/>
      <c r="TQ2" s="856"/>
      <c r="TR2" s="856"/>
      <c r="TS2" s="856"/>
      <c r="TT2" s="856"/>
      <c r="TU2" s="856"/>
      <c r="TV2" s="856"/>
      <c r="TW2" s="856"/>
      <c r="TX2" s="856"/>
      <c r="TY2" s="856"/>
      <c r="TZ2" s="856"/>
      <c r="UA2" s="856"/>
      <c r="UB2" s="856"/>
      <c r="UC2" s="856"/>
      <c r="UD2" s="856"/>
      <c r="UE2" s="856"/>
      <c r="UF2" s="856"/>
      <c r="UG2" s="856"/>
      <c r="UH2" s="856"/>
      <c r="UI2" s="856"/>
      <c r="UJ2" s="856"/>
      <c r="UK2" s="856"/>
      <c r="UL2" s="856"/>
      <c r="UM2" s="856"/>
      <c r="UN2" s="856"/>
      <c r="UO2" s="856"/>
      <c r="UP2" s="856"/>
      <c r="UQ2" s="856"/>
      <c r="UR2" s="856"/>
      <c r="US2" s="856"/>
      <c r="UT2" s="856"/>
      <c r="UU2" s="856"/>
      <c r="UV2" s="856"/>
      <c r="UW2" s="856"/>
      <c r="UX2" s="856"/>
      <c r="UY2" s="856"/>
      <c r="UZ2" s="856"/>
      <c r="VA2" s="856"/>
      <c r="VB2" s="856"/>
      <c r="VC2" s="856"/>
      <c r="VD2" s="856"/>
      <c r="VE2" s="856"/>
      <c r="VF2" s="856"/>
      <c r="VG2" s="856"/>
      <c r="VH2" s="856"/>
      <c r="VI2" s="856"/>
      <c r="VJ2" s="856"/>
      <c r="VK2" s="856"/>
      <c r="VL2" s="856"/>
      <c r="VM2" s="856"/>
      <c r="VN2" s="856"/>
      <c r="VO2" s="856"/>
      <c r="VP2" s="856"/>
      <c r="VQ2" s="856"/>
      <c r="VR2" s="856"/>
      <c r="VS2" s="856"/>
      <c r="VT2" s="856"/>
      <c r="VU2" s="856"/>
      <c r="VV2" s="856"/>
      <c r="VW2" s="856"/>
      <c r="VX2" s="856"/>
      <c r="VY2" s="856"/>
      <c r="VZ2" s="856"/>
      <c r="WA2" s="856"/>
      <c r="WB2" s="856"/>
      <c r="WC2" s="856"/>
      <c r="WD2" s="856"/>
      <c r="WE2" s="856"/>
      <c r="WF2" s="856"/>
      <c r="WG2" s="856"/>
      <c r="WH2" s="856"/>
      <c r="WI2" s="856"/>
      <c r="WJ2" s="856"/>
      <c r="WK2" s="856"/>
      <c r="WL2" s="856"/>
      <c r="WM2" s="856"/>
      <c r="WN2" s="856"/>
      <c r="WO2" s="856"/>
      <c r="WP2" s="856"/>
      <c r="WQ2" s="856"/>
      <c r="WR2" s="856"/>
      <c r="WS2" s="856"/>
      <c r="WT2" s="856"/>
      <c r="WU2" s="856"/>
      <c r="WV2" s="856"/>
      <c r="WW2" s="856"/>
      <c r="WX2" s="856"/>
      <c r="WY2" s="856"/>
      <c r="WZ2" s="856"/>
      <c r="XA2" s="856"/>
      <c r="XB2" s="856"/>
      <c r="XC2" s="856"/>
      <c r="XD2" s="856"/>
      <c r="XE2" s="856"/>
      <c r="XF2" s="856"/>
      <c r="XG2" s="856"/>
      <c r="XH2" s="856"/>
      <c r="XI2" s="856"/>
      <c r="XJ2" s="856"/>
      <c r="XK2" s="856"/>
      <c r="XL2" s="856"/>
      <c r="XM2" s="856"/>
      <c r="XN2" s="856"/>
      <c r="XO2" s="856"/>
      <c r="XP2" s="856"/>
      <c r="XQ2" s="856"/>
      <c r="XR2" s="856"/>
      <c r="XS2" s="856"/>
      <c r="XT2" s="856"/>
      <c r="XU2" s="856"/>
      <c r="XV2" s="856"/>
      <c r="XW2" s="856"/>
      <c r="XX2" s="856"/>
      <c r="XY2" s="856"/>
      <c r="XZ2" s="856"/>
      <c r="YA2" s="856"/>
      <c r="YB2" s="856"/>
      <c r="YC2" s="856"/>
      <c r="YD2" s="856"/>
      <c r="YE2" s="856"/>
      <c r="YF2" s="856"/>
      <c r="YG2" s="856"/>
      <c r="YH2" s="856"/>
      <c r="YI2" s="856"/>
      <c r="YJ2" s="856"/>
      <c r="YK2" s="856"/>
      <c r="YL2" s="856"/>
      <c r="YM2" s="856"/>
      <c r="YN2" s="856"/>
      <c r="YO2" s="856"/>
      <c r="YP2" s="856"/>
      <c r="YQ2" s="856"/>
      <c r="YR2" s="856"/>
      <c r="YS2" s="856"/>
      <c r="YT2" s="856"/>
      <c r="YU2" s="856"/>
      <c r="YV2" s="856"/>
      <c r="YW2" s="856"/>
      <c r="YX2" s="856"/>
      <c r="YY2" s="856"/>
      <c r="YZ2" s="856"/>
      <c r="ZA2" s="856"/>
      <c r="ZB2" s="856"/>
      <c r="ZC2" s="856"/>
      <c r="ZD2" s="856"/>
      <c r="ZE2" s="856"/>
      <c r="ZF2" s="856"/>
      <c r="ZG2" s="856"/>
      <c r="ZH2" s="856"/>
      <c r="ZI2" s="856"/>
      <c r="ZJ2" s="856"/>
      <c r="ZK2" s="856"/>
      <c r="ZL2" s="856"/>
      <c r="ZM2" s="856"/>
      <c r="ZN2" s="856"/>
      <c r="ZO2" s="856"/>
      <c r="ZP2" s="856"/>
      <c r="ZQ2" s="856"/>
      <c r="ZR2" s="856"/>
      <c r="ZS2" s="856"/>
      <c r="ZT2" s="856"/>
      <c r="ZU2" s="856"/>
      <c r="ZV2" s="856"/>
      <c r="ZW2" s="856"/>
      <c r="ZX2" s="856"/>
      <c r="ZY2" s="856"/>
      <c r="ZZ2" s="856"/>
      <c r="AAA2" s="856"/>
      <c r="AAB2" s="856"/>
      <c r="AAC2" s="856"/>
      <c r="AAD2" s="856"/>
      <c r="AAE2" s="856"/>
      <c r="AAF2" s="856"/>
      <c r="AAG2" s="856"/>
      <c r="AAH2" s="856"/>
      <c r="AAI2" s="856"/>
      <c r="AAJ2" s="856"/>
      <c r="AAK2" s="856"/>
      <c r="AAL2" s="856"/>
      <c r="AAM2" s="856"/>
      <c r="AAN2" s="856"/>
      <c r="AAO2" s="856"/>
      <c r="AAP2" s="856"/>
      <c r="AAQ2" s="856"/>
      <c r="AAR2" s="856"/>
      <c r="AAS2" s="856"/>
      <c r="AAT2" s="856"/>
      <c r="AAU2" s="856"/>
      <c r="AAV2" s="856"/>
      <c r="AAW2" s="856"/>
      <c r="AAX2" s="856"/>
      <c r="AAY2" s="856"/>
      <c r="AAZ2" s="856"/>
      <c r="ABA2" s="856"/>
      <c r="ABB2" s="856"/>
      <c r="ABC2" s="856"/>
      <c r="ABD2" s="856"/>
      <c r="ABE2" s="856"/>
      <c r="ABF2" s="856"/>
      <c r="ABG2" s="856"/>
      <c r="ABH2" s="856"/>
      <c r="ABI2" s="856"/>
      <c r="ABJ2" s="856"/>
      <c r="ABK2" s="856"/>
      <c r="ABL2" s="856"/>
      <c r="ABM2" s="856"/>
      <c r="ABN2" s="856"/>
      <c r="ABO2" s="856"/>
      <c r="ABP2" s="856"/>
      <c r="ABQ2" s="856"/>
      <c r="ABR2" s="856"/>
      <c r="ABS2" s="856"/>
      <c r="ABT2" s="856"/>
      <c r="ABU2" s="856"/>
      <c r="ABV2" s="856"/>
      <c r="ABW2" s="856"/>
      <c r="ABX2" s="856"/>
      <c r="ABY2" s="856"/>
      <c r="ABZ2" s="856"/>
      <c r="ACA2" s="856"/>
      <c r="ACB2" s="856"/>
      <c r="ACC2" s="856"/>
      <c r="ACD2" s="856"/>
      <c r="ACE2" s="856"/>
      <c r="ACF2" s="856"/>
      <c r="ACG2" s="856"/>
      <c r="ACH2" s="856"/>
      <c r="ACI2" s="856"/>
      <c r="ACJ2" s="856"/>
      <c r="ACK2" s="856"/>
      <c r="ACL2" s="856"/>
      <c r="ACM2" s="856"/>
      <c r="ACN2" s="856"/>
      <c r="ACO2" s="856"/>
      <c r="ACP2" s="856"/>
      <c r="ACQ2" s="856"/>
      <c r="ACR2" s="856"/>
      <c r="ACS2" s="856"/>
      <c r="ACT2" s="856"/>
      <c r="ACU2" s="856"/>
      <c r="ACV2" s="856"/>
      <c r="ACW2" s="856"/>
      <c r="ACX2" s="856"/>
      <c r="ACY2" s="856"/>
      <c r="ACZ2" s="856"/>
      <c r="ADA2" s="856"/>
      <c r="ADB2" s="856"/>
      <c r="ADC2" s="856"/>
      <c r="ADD2" s="856"/>
      <c r="ADE2" s="856"/>
      <c r="ADF2" s="856"/>
      <c r="ADG2" s="856"/>
      <c r="ADH2" s="856"/>
      <c r="ADI2" s="856"/>
      <c r="ADJ2" s="856"/>
      <c r="ADK2" s="856"/>
      <c r="ADL2" s="856"/>
      <c r="ADM2" s="856"/>
      <c r="ADN2" s="856"/>
      <c r="ADO2" s="856"/>
      <c r="ADP2" s="856"/>
      <c r="ADQ2" s="856"/>
      <c r="ADR2" s="856"/>
      <c r="ADS2" s="856"/>
      <c r="ADT2" s="856"/>
      <c r="ADU2" s="856"/>
      <c r="ADV2" s="856"/>
      <c r="ADW2" s="856"/>
      <c r="ADX2" s="856"/>
      <c r="ADY2" s="856"/>
      <c r="ADZ2" s="856"/>
      <c r="AEA2" s="856"/>
      <c r="AEB2" s="856"/>
      <c r="AEC2" s="856"/>
      <c r="AED2" s="856"/>
      <c r="AEE2" s="856"/>
      <c r="AEF2" s="856"/>
      <c r="AEG2" s="856"/>
      <c r="AEH2" s="856"/>
      <c r="AEI2" s="856"/>
      <c r="AEJ2" s="856"/>
      <c r="AEK2" s="856"/>
      <c r="AEL2" s="856"/>
      <c r="AEM2" s="856"/>
      <c r="AEN2" s="856"/>
      <c r="AEO2" s="856"/>
      <c r="AEP2" s="856"/>
      <c r="AEQ2" s="856"/>
      <c r="AER2" s="856"/>
      <c r="AES2" s="856"/>
      <c r="AET2" s="856"/>
      <c r="AEU2" s="856"/>
      <c r="AEV2" s="856"/>
      <c r="AEW2" s="856"/>
      <c r="AEX2" s="856"/>
      <c r="AEY2" s="856"/>
      <c r="AEZ2" s="856"/>
      <c r="AFA2" s="856"/>
      <c r="AFB2" s="856"/>
      <c r="AFC2" s="856"/>
      <c r="AFD2" s="856"/>
      <c r="AFE2" s="856"/>
      <c r="AFF2" s="856"/>
      <c r="AFG2" s="856"/>
      <c r="AFH2" s="856"/>
      <c r="AFI2" s="856"/>
      <c r="AFJ2" s="856"/>
      <c r="AFK2" s="856"/>
      <c r="AFL2" s="856"/>
      <c r="AFM2" s="856"/>
      <c r="AFN2" s="856"/>
      <c r="AFO2" s="856"/>
      <c r="AFP2" s="856"/>
      <c r="AFQ2" s="856"/>
      <c r="AFR2" s="856"/>
      <c r="AFS2" s="856"/>
      <c r="AFT2" s="856"/>
      <c r="AFU2" s="856"/>
      <c r="AFV2" s="856"/>
      <c r="AFW2" s="856"/>
      <c r="AFX2" s="856"/>
      <c r="AFY2" s="856"/>
      <c r="AFZ2" s="856"/>
      <c r="AGA2" s="856"/>
      <c r="AGB2" s="856"/>
      <c r="AGC2" s="856"/>
      <c r="AGD2" s="856"/>
      <c r="AGE2" s="856"/>
      <c r="AGF2" s="856"/>
      <c r="AGG2" s="856"/>
      <c r="AGH2" s="856"/>
      <c r="AGI2" s="856"/>
      <c r="AGJ2" s="856"/>
      <c r="AGK2" s="856"/>
      <c r="AGL2" s="856"/>
      <c r="AGM2" s="856"/>
      <c r="AGN2" s="856"/>
      <c r="AGO2" s="856"/>
      <c r="AGP2" s="856"/>
      <c r="AGQ2" s="856"/>
      <c r="AGR2" s="856"/>
      <c r="AGS2" s="856"/>
      <c r="AGT2" s="856"/>
      <c r="AGU2" s="856"/>
      <c r="AGV2" s="856"/>
      <c r="AGW2" s="856"/>
      <c r="AGX2" s="856"/>
      <c r="AGY2" s="856"/>
      <c r="AGZ2" s="856"/>
      <c r="AHA2" s="856"/>
      <c r="AHB2" s="856"/>
      <c r="AHC2" s="856"/>
      <c r="AHD2" s="856"/>
      <c r="AHE2" s="856"/>
      <c r="AHF2" s="856"/>
      <c r="AHG2" s="856"/>
      <c r="AHH2" s="856"/>
      <c r="AHI2" s="856"/>
      <c r="AHJ2" s="856"/>
      <c r="AHK2" s="856"/>
      <c r="AHL2" s="856"/>
      <c r="AHM2" s="856"/>
      <c r="AHN2" s="856"/>
      <c r="AHO2" s="856"/>
      <c r="AHP2" s="856"/>
      <c r="AHQ2" s="856"/>
      <c r="AHR2" s="856"/>
      <c r="AHS2" s="856"/>
      <c r="AHT2" s="856"/>
      <c r="AHU2" s="856"/>
      <c r="AHV2" s="856"/>
      <c r="AHW2" s="856"/>
      <c r="AHX2" s="856"/>
      <c r="AHY2" s="856"/>
      <c r="AHZ2" s="856"/>
      <c r="AIA2" s="856"/>
      <c r="AIB2" s="856"/>
      <c r="AIC2" s="856"/>
      <c r="AID2" s="856"/>
      <c r="AIE2" s="856"/>
      <c r="AIF2" s="856"/>
      <c r="AIG2" s="856"/>
      <c r="AIH2" s="856"/>
      <c r="AII2" s="856"/>
      <c r="AIJ2" s="856"/>
      <c r="AIK2" s="856"/>
      <c r="AIL2" s="856"/>
      <c r="AIM2" s="856"/>
      <c r="AIN2" s="856"/>
      <c r="AIO2" s="856"/>
      <c r="AIP2" s="856"/>
      <c r="AIQ2" s="856"/>
      <c r="AIR2" s="856"/>
      <c r="AIS2" s="856"/>
      <c r="AIT2" s="856"/>
      <c r="AIU2" s="856"/>
      <c r="AIV2" s="856"/>
      <c r="AIW2" s="856"/>
      <c r="AIX2" s="856"/>
      <c r="AIY2" s="856"/>
      <c r="AIZ2" s="856"/>
      <c r="AJA2" s="856"/>
      <c r="AJB2" s="856"/>
      <c r="AJC2" s="856"/>
      <c r="AJD2" s="856"/>
      <c r="AJE2" s="856"/>
      <c r="AJF2" s="856"/>
      <c r="AJG2" s="856"/>
      <c r="AJH2" s="856"/>
      <c r="AJI2" s="856"/>
      <c r="AJJ2" s="856"/>
      <c r="AJK2" s="856"/>
      <c r="AJL2" s="856"/>
      <c r="AJM2" s="856"/>
      <c r="AJN2" s="856"/>
      <c r="AJO2" s="856"/>
      <c r="AJP2" s="856"/>
      <c r="AJQ2" s="856"/>
      <c r="AJR2" s="856"/>
      <c r="AJS2" s="856"/>
      <c r="AJT2" s="856"/>
      <c r="AJU2" s="856"/>
      <c r="AJV2" s="856"/>
      <c r="AJW2" s="856"/>
      <c r="AJX2" s="856"/>
      <c r="AJY2" s="856"/>
      <c r="AJZ2" s="856"/>
      <c r="AKA2" s="856"/>
      <c r="AKB2" s="856"/>
      <c r="AKC2" s="856"/>
      <c r="AKD2" s="856"/>
      <c r="AKE2" s="856"/>
      <c r="AKF2" s="856"/>
      <c r="AKG2" s="856"/>
      <c r="AKH2" s="856"/>
      <c r="AKI2" s="856"/>
      <c r="AKJ2" s="856"/>
      <c r="AKK2" s="856"/>
      <c r="AKL2" s="856"/>
      <c r="AKM2" s="856"/>
      <c r="AKN2" s="856"/>
      <c r="AKO2" s="856"/>
      <c r="AKP2" s="856"/>
      <c r="AKQ2" s="856"/>
      <c r="AKR2" s="856"/>
      <c r="AKS2" s="856"/>
      <c r="AKT2" s="856"/>
      <c r="AKU2" s="856"/>
      <c r="AKV2" s="856"/>
      <c r="AKW2" s="856"/>
      <c r="AKX2" s="856"/>
      <c r="AKY2" s="856"/>
      <c r="AKZ2" s="856"/>
      <c r="ALA2" s="856"/>
      <c r="ALB2" s="856"/>
      <c r="ALC2" s="856"/>
      <c r="ALD2" s="856"/>
      <c r="ALE2" s="856"/>
      <c r="ALF2" s="856"/>
      <c r="ALG2" s="856"/>
      <c r="ALH2" s="856"/>
      <c r="ALI2" s="856"/>
      <c r="ALJ2" s="856"/>
      <c r="ALK2" s="856"/>
      <c r="ALL2" s="856"/>
      <c r="ALM2" s="856"/>
      <c r="ALN2" s="856"/>
      <c r="ALO2" s="856"/>
      <c r="ALP2" s="856"/>
      <c r="ALQ2" s="856"/>
      <c r="ALR2" s="856"/>
      <c r="ALS2" s="856"/>
      <c r="ALT2" s="856"/>
      <c r="ALU2" s="856"/>
      <c r="ALV2" s="856"/>
      <c r="ALW2" s="856"/>
      <c r="ALX2" s="856"/>
      <c r="ALY2" s="856"/>
      <c r="ALZ2" s="856"/>
      <c r="AMA2" s="856"/>
      <c r="AMB2" s="856"/>
      <c r="AMC2" s="856"/>
      <c r="AMD2" s="856"/>
      <c r="AME2" s="856"/>
      <c r="AMF2" s="856"/>
      <c r="AMG2" s="856"/>
      <c r="AMH2" s="856"/>
      <c r="AMI2" s="856"/>
      <c r="AMJ2" s="856"/>
      <c r="AMK2" s="856"/>
      <c r="AML2" s="856"/>
      <c r="AMM2" s="856"/>
      <c r="AMN2" s="856"/>
      <c r="AMO2" s="856"/>
      <c r="AMP2" s="856"/>
      <c r="AMQ2" s="856"/>
      <c r="AMR2" s="856"/>
      <c r="AMS2" s="856"/>
      <c r="AMT2" s="856"/>
      <c r="AMU2" s="856"/>
      <c r="AMV2" s="856"/>
      <c r="AMW2" s="856"/>
      <c r="AMX2" s="856"/>
      <c r="AMY2" s="856"/>
      <c r="AMZ2" s="856"/>
      <c r="ANA2" s="856"/>
      <c r="ANB2" s="856"/>
      <c r="ANC2" s="856"/>
      <c r="AND2" s="856"/>
      <c r="ANE2" s="856"/>
      <c r="ANF2" s="856"/>
      <c r="ANG2" s="856"/>
      <c r="ANH2" s="856"/>
      <c r="ANI2" s="856"/>
      <c r="ANJ2" s="856"/>
      <c r="ANK2" s="856"/>
      <c r="ANL2" s="856"/>
      <c r="ANM2" s="856"/>
      <c r="ANN2" s="856"/>
      <c r="ANO2" s="856"/>
      <c r="ANP2" s="856"/>
      <c r="ANQ2" s="856"/>
      <c r="ANR2" s="856"/>
      <c r="ANS2" s="856"/>
      <c r="ANT2" s="856"/>
      <c r="ANU2" s="856"/>
      <c r="ANV2" s="856"/>
      <c r="ANW2" s="856"/>
      <c r="ANX2" s="856"/>
      <c r="ANY2" s="856"/>
      <c r="ANZ2" s="856"/>
      <c r="AOA2" s="856"/>
      <c r="AOB2" s="856"/>
      <c r="AOC2" s="856"/>
      <c r="AOD2" s="856"/>
      <c r="AOE2" s="856"/>
      <c r="AOF2" s="856"/>
      <c r="AOG2" s="856"/>
      <c r="AOH2" s="856"/>
      <c r="AOI2" s="856"/>
      <c r="AOJ2" s="856"/>
      <c r="AOK2" s="856"/>
      <c r="AOL2" s="856"/>
      <c r="AOM2" s="856"/>
      <c r="AON2" s="856"/>
      <c r="AOO2" s="856"/>
      <c r="AOP2" s="856"/>
      <c r="AOQ2" s="856"/>
      <c r="AOR2" s="856"/>
      <c r="AOS2" s="856"/>
      <c r="AOT2" s="856"/>
      <c r="AOU2" s="856"/>
      <c r="AOV2" s="856"/>
      <c r="AOW2" s="856"/>
      <c r="AOX2" s="856"/>
      <c r="AOY2" s="856"/>
      <c r="AOZ2" s="856"/>
      <c r="APA2" s="856"/>
      <c r="APB2" s="856"/>
      <c r="APC2" s="856"/>
      <c r="APD2" s="856"/>
      <c r="APE2" s="856"/>
      <c r="APF2" s="856"/>
      <c r="APG2" s="856"/>
      <c r="APH2" s="856"/>
      <c r="API2" s="856"/>
      <c r="APJ2" s="856"/>
      <c r="APK2" s="856"/>
      <c r="APL2" s="856"/>
      <c r="APM2" s="856"/>
      <c r="APN2" s="856"/>
      <c r="APO2" s="856"/>
      <c r="APP2" s="856"/>
      <c r="APQ2" s="856"/>
      <c r="APR2" s="856"/>
      <c r="APS2" s="856"/>
      <c r="APT2" s="856"/>
      <c r="APU2" s="856"/>
      <c r="APV2" s="856"/>
      <c r="APW2" s="856"/>
      <c r="APX2" s="856"/>
      <c r="APY2" s="856"/>
      <c r="APZ2" s="856"/>
      <c r="AQA2" s="856"/>
      <c r="AQB2" s="856"/>
      <c r="AQC2" s="856"/>
      <c r="AQD2" s="856"/>
      <c r="AQE2" s="856"/>
      <c r="AQF2" s="856"/>
      <c r="AQG2" s="856"/>
      <c r="AQH2" s="856"/>
      <c r="AQI2" s="856"/>
      <c r="AQJ2" s="856"/>
      <c r="AQK2" s="856"/>
      <c r="AQL2" s="856"/>
      <c r="AQM2" s="856"/>
      <c r="AQN2" s="856"/>
      <c r="AQO2" s="856"/>
      <c r="AQP2" s="856"/>
      <c r="AQQ2" s="856"/>
      <c r="AQR2" s="856"/>
      <c r="AQS2" s="856"/>
      <c r="AQT2" s="856"/>
      <c r="AQU2" s="856"/>
      <c r="AQV2" s="856"/>
      <c r="AQW2" s="856"/>
      <c r="AQX2" s="856"/>
      <c r="AQY2" s="856"/>
      <c r="AQZ2" s="856"/>
      <c r="ARA2" s="856"/>
      <c r="ARB2" s="856"/>
      <c r="ARC2" s="856"/>
      <c r="ARD2" s="856"/>
      <c r="ARE2" s="856"/>
      <c r="ARF2" s="856"/>
      <c r="ARG2" s="856"/>
      <c r="ARH2" s="856"/>
      <c r="ARI2" s="856"/>
      <c r="ARJ2" s="856"/>
      <c r="ARK2" s="856"/>
      <c r="ARL2" s="856"/>
      <c r="ARM2" s="856"/>
      <c r="ARN2" s="856"/>
      <c r="ARO2" s="856"/>
      <c r="ARP2" s="856"/>
      <c r="ARQ2" s="856"/>
      <c r="ARR2" s="856"/>
      <c r="ARS2" s="856"/>
      <c r="ART2" s="856"/>
      <c r="ARU2" s="856"/>
      <c r="ARV2" s="856"/>
      <c r="ARW2" s="856"/>
      <c r="ARX2" s="856"/>
      <c r="ARY2" s="856"/>
      <c r="ARZ2" s="856"/>
      <c r="ASA2" s="856"/>
      <c r="ASB2" s="856"/>
      <c r="ASC2" s="856"/>
      <c r="ASD2" s="856"/>
      <c r="ASE2" s="856"/>
      <c r="ASF2" s="856"/>
      <c r="ASG2" s="856"/>
      <c r="ASH2" s="856"/>
      <c r="ASI2" s="856"/>
      <c r="ASJ2" s="856"/>
      <c r="ASK2" s="856"/>
      <c r="ASL2" s="856"/>
      <c r="ASM2" s="856"/>
      <c r="ASN2" s="856"/>
      <c r="ASO2" s="856"/>
      <c r="ASP2" s="856"/>
      <c r="ASQ2" s="856"/>
      <c r="ASR2" s="856"/>
      <c r="ASS2" s="856"/>
      <c r="AST2" s="856"/>
      <c r="ASU2" s="856"/>
      <c r="ASV2" s="856"/>
      <c r="ASW2" s="856"/>
      <c r="ASX2" s="856"/>
      <c r="ASY2" s="856"/>
      <c r="ASZ2" s="856"/>
      <c r="ATA2" s="856"/>
      <c r="ATB2" s="856"/>
      <c r="ATC2" s="856"/>
      <c r="ATD2" s="856"/>
      <c r="ATE2" s="856"/>
      <c r="ATF2" s="856"/>
      <c r="ATG2" s="856"/>
      <c r="ATH2" s="856"/>
      <c r="ATI2" s="856"/>
      <c r="ATJ2" s="856"/>
      <c r="ATK2" s="856"/>
      <c r="ATL2" s="856"/>
      <c r="ATM2" s="856"/>
      <c r="ATN2" s="856"/>
      <c r="ATO2" s="856"/>
      <c r="ATP2" s="856"/>
      <c r="ATQ2" s="856"/>
      <c r="ATR2" s="856"/>
      <c r="ATS2" s="856"/>
      <c r="ATT2" s="856"/>
      <c r="ATU2" s="856"/>
      <c r="ATV2" s="856"/>
      <c r="ATW2" s="856"/>
      <c r="ATX2" s="856"/>
      <c r="ATY2" s="856"/>
      <c r="ATZ2" s="856"/>
      <c r="AUA2" s="856"/>
      <c r="AUB2" s="856"/>
      <c r="AUC2" s="856"/>
      <c r="AUD2" s="856"/>
      <c r="AUE2" s="856"/>
      <c r="AUF2" s="856"/>
      <c r="AUG2" s="856"/>
      <c r="AUH2" s="856"/>
      <c r="AUI2" s="856"/>
      <c r="AUJ2" s="856"/>
      <c r="AUK2" s="856"/>
      <c r="AUL2" s="856"/>
      <c r="AUM2" s="856"/>
      <c r="AUN2" s="856"/>
      <c r="AUO2" s="856"/>
      <c r="AUP2" s="856"/>
      <c r="AUQ2" s="856"/>
      <c r="AUR2" s="856"/>
      <c r="AUS2" s="856"/>
      <c r="AUT2" s="856"/>
      <c r="AUU2" s="856"/>
      <c r="AUV2" s="856"/>
      <c r="AUW2" s="856"/>
      <c r="AUX2" s="856"/>
      <c r="AUY2" s="856"/>
      <c r="AUZ2" s="856"/>
      <c r="AVA2" s="856"/>
      <c r="AVB2" s="856"/>
      <c r="AVC2" s="856"/>
      <c r="AVD2" s="856"/>
      <c r="AVE2" s="856"/>
      <c r="AVF2" s="856"/>
      <c r="AVG2" s="856"/>
      <c r="AVH2" s="856"/>
      <c r="AVI2" s="856"/>
      <c r="AVJ2" s="856"/>
      <c r="AVK2" s="856"/>
      <c r="AVL2" s="856"/>
      <c r="AVM2" s="856"/>
      <c r="AVN2" s="856"/>
      <c r="AVO2" s="856"/>
      <c r="AVP2" s="856"/>
      <c r="AVQ2" s="856"/>
      <c r="AVR2" s="856"/>
      <c r="AVS2" s="856"/>
      <c r="AVT2" s="856"/>
      <c r="AVU2" s="856"/>
      <c r="AVV2" s="856"/>
      <c r="AVW2" s="856"/>
      <c r="AVX2" s="856"/>
      <c r="AVY2" s="856"/>
      <c r="AVZ2" s="856"/>
      <c r="AWA2" s="856"/>
      <c r="AWB2" s="856"/>
      <c r="AWC2" s="856"/>
      <c r="AWD2" s="856"/>
      <c r="AWE2" s="856"/>
      <c r="AWF2" s="856"/>
      <c r="AWG2" s="856"/>
      <c r="AWH2" s="856"/>
      <c r="AWI2" s="856"/>
      <c r="AWJ2" s="856"/>
      <c r="AWK2" s="856"/>
      <c r="AWL2" s="856"/>
      <c r="AWM2" s="856"/>
      <c r="AWN2" s="856"/>
      <c r="AWO2" s="856"/>
      <c r="AWP2" s="856"/>
      <c r="AWQ2" s="856"/>
      <c r="AWR2" s="856"/>
      <c r="AWS2" s="856"/>
      <c r="AWT2" s="856"/>
      <c r="AWU2" s="856"/>
      <c r="AWV2" s="856"/>
      <c r="AWW2" s="856"/>
      <c r="AWX2" s="856"/>
      <c r="AWY2" s="856"/>
      <c r="AWZ2" s="856"/>
      <c r="AXA2" s="856"/>
      <c r="AXB2" s="856"/>
      <c r="AXC2" s="856"/>
      <c r="AXD2" s="856"/>
      <c r="AXE2" s="856"/>
      <c r="AXF2" s="856"/>
      <c r="AXG2" s="856"/>
      <c r="AXH2" s="856"/>
      <c r="AXI2" s="856"/>
      <c r="AXJ2" s="856"/>
      <c r="AXK2" s="856"/>
      <c r="AXL2" s="856"/>
      <c r="AXM2" s="856"/>
      <c r="AXN2" s="856"/>
      <c r="AXO2" s="856"/>
      <c r="AXP2" s="856"/>
      <c r="AXQ2" s="856"/>
      <c r="AXR2" s="856"/>
      <c r="AXS2" s="856"/>
      <c r="AXT2" s="856"/>
      <c r="AXU2" s="856"/>
      <c r="AXV2" s="856"/>
      <c r="AXW2" s="856"/>
      <c r="AXX2" s="856"/>
      <c r="AXY2" s="856"/>
      <c r="AXZ2" s="856"/>
      <c r="AYA2" s="856"/>
      <c r="AYB2" s="856"/>
      <c r="AYC2" s="856"/>
      <c r="AYD2" s="856"/>
      <c r="AYE2" s="856"/>
      <c r="AYF2" s="856"/>
      <c r="AYG2" s="856"/>
      <c r="AYH2" s="856"/>
      <c r="AYI2" s="856"/>
      <c r="AYJ2" s="856"/>
      <c r="AYK2" s="856"/>
      <c r="AYL2" s="856"/>
      <c r="AYM2" s="856"/>
      <c r="AYN2" s="856"/>
      <c r="AYO2" s="856"/>
      <c r="AYP2" s="856"/>
      <c r="AYQ2" s="856"/>
      <c r="AYR2" s="856"/>
      <c r="AYS2" s="856"/>
      <c r="AYT2" s="856"/>
      <c r="AYU2" s="856"/>
      <c r="AYV2" s="856"/>
      <c r="AYW2" s="856"/>
      <c r="AYX2" s="856"/>
      <c r="AYY2" s="856"/>
      <c r="AYZ2" s="856"/>
      <c r="AZA2" s="856"/>
      <c r="AZB2" s="856"/>
      <c r="AZC2" s="856"/>
      <c r="AZD2" s="856"/>
      <c r="AZE2" s="856"/>
      <c r="AZF2" s="856"/>
      <c r="AZG2" s="856"/>
      <c r="AZH2" s="856"/>
      <c r="AZI2" s="856"/>
      <c r="AZJ2" s="856"/>
      <c r="AZK2" s="856"/>
      <c r="AZL2" s="856"/>
      <c r="AZM2" s="856"/>
      <c r="AZN2" s="856"/>
      <c r="AZO2" s="856"/>
      <c r="AZP2" s="856"/>
      <c r="AZQ2" s="856"/>
      <c r="AZR2" s="856"/>
      <c r="AZS2" s="856"/>
      <c r="AZT2" s="856"/>
      <c r="AZU2" s="856"/>
      <c r="AZV2" s="856"/>
      <c r="AZW2" s="856"/>
      <c r="AZX2" s="856"/>
      <c r="AZY2" s="856"/>
      <c r="AZZ2" s="856"/>
      <c r="BAA2" s="856"/>
      <c r="BAB2" s="856"/>
      <c r="BAC2" s="856"/>
      <c r="BAD2" s="856"/>
      <c r="BAE2" s="856"/>
      <c r="BAF2" s="856"/>
      <c r="BAG2" s="856"/>
      <c r="BAH2" s="856"/>
      <c r="BAI2" s="856"/>
      <c r="BAJ2" s="856"/>
      <c r="BAK2" s="856"/>
      <c r="BAL2" s="856"/>
      <c r="BAM2" s="856"/>
      <c r="BAN2" s="856"/>
      <c r="BAO2" s="856"/>
      <c r="BAP2" s="856"/>
      <c r="BAQ2" s="856"/>
      <c r="BAR2" s="856"/>
      <c r="BAS2" s="856"/>
      <c r="BAT2" s="856"/>
      <c r="BAU2" s="856"/>
      <c r="BAV2" s="856"/>
      <c r="BAW2" s="856"/>
      <c r="BAX2" s="856"/>
      <c r="BAY2" s="856"/>
      <c r="BAZ2" s="856"/>
      <c r="BBA2" s="856"/>
      <c r="BBB2" s="856"/>
      <c r="BBC2" s="856"/>
      <c r="BBD2" s="856"/>
      <c r="BBE2" s="856"/>
      <c r="BBF2" s="856"/>
      <c r="BBG2" s="856"/>
      <c r="BBH2" s="856"/>
      <c r="BBI2" s="856"/>
      <c r="BBJ2" s="856"/>
      <c r="BBK2" s="856"/>
      <c r="BBL2" s="856"/>
      <c r="BBM2" s="856"/>
      <c r="BBN2" s="856"/>
      <c r="BBO2" s="856"/>
      <c r="BBP2" s="856"/>
      <c r="BBQ2" s="856"/>
      <c r="BBR2" s="856"/>
      <c r="BBS2" s="856"/>
      <c r="BBT2" s="856"/>
      <c r="BBU2" s="856"/>
      <c r="BBV2" s="856"/>
      <c r="BBW2" s="856"/>
      <c r="BBX2" s="856"/>
      <c r="BBY2" s="856"/>
      <c r="BBZ2" s="856"/>
      <c r="BCA2" s="856"/>
      <c r="BCB2" s="856"/>
      <c r="BCC2" s="856"/>
      <c r="BCD2" s="856"/>
      <c r="BCE2" s="856"/>
      <c r="BCF2" s="856"/>
      <c r="BCG2" s="856"/>
      <c r="BCH2" s="856"/>
      <c r="BCI2" s="856"/>
      <c r="BCJ2" s="856"/>
      <c r="BCK2" s="856"/>
      <c r="BCL2" s="856"/>
      <c r="BCM2" s="856"/>
      <c r="BCN2" s="856"/>
      <c r="BCO2" s="856"/>
      <c r="BCP2" s="856"/>
      <c r="BCQ2" s="856"/>
      <c r="BCR2" s="856"/>
      <c r="BCS2" s="856"/>
      <c r="BCT2" s="856"/>
      <c r="BCU2" s="856"/>
      <c r="BCV2" s="856"/>
      <c r="BCW2" s="856"/>
      <c r="BCX2" s="856"/>
      <c r="BCY2" s="856"/>
      <c r="BCZ2" s="856"/>
      <c r="BDA2" s="856"/>
      <c r="BDB2" s="856"/>
      <c r="BDC2" s="856"/>
      <c r="BDD2" s="856"/>
      <c r="BDE2" s="856"/>
      <c r="BDF2" s="856"/>
      <c r="BDG2" s="856"/>
      <c r="BDH2" s="856"/>
      <c r="BDI2" s="856"/>
      <c r="BDJ2" s="856"/>
      <c r="BDK2" s="856"/>
      <c r="BDL2" s="856"/>
      <c r="BDM2" s="856"/>
      <c r="BDN2" s="856"/>
      <c r="BDO2" s="856"/>
      <c r="BDP2" s="856"/>
      <c r="BDQ2" s="856"/>
      <c r="BDR2" s="856"/>
      <c r="BDS2" s="856"/>
      <c r="BDT2" s="856"/>
      <c r="BDU2" s="856"/>
      <c r="BDV2" s="856"/>
      <c r="BDW2" s="856"/>
      <c r="BDX2" s="856"/>
      <c r="BDY2" s="856"/>
      <c r="BDZ2" s="856"/>
      <c r="BEA2" s="856"/>
      <c r="BEB2" s="856"/>
      <c r="BEC2" s="856"/>
      <c r="BED2" s="856"/>
      <c r="BEE2" s="856"/>
      <c r="BEF2" s="856"/>
      <c r="BEG2" s="856"/>
      <c r="BEH2" s="856"/>
      <c r="BEI2" s="856"/>
      <c r="BEJ2" s="856"/>
      <c r="BEK2" s="856"/>
      <c r="BEL2" s="856"/>
      <c r="BEM2" s="856"/>
      <c r="BEN2" s="856"/>
      <c r="BEO2" s="856"/>
      <c r="BEP2" s="856"/>
      <c r="BEQ2" s="856"/>
      <c r="BER2" s="856"/>
      <c r="BES2" s="856"/>
      <c r="BET2" s="856"/>
      <c r="BEU2" s="856"/>
      <c r="BEV2" s="856"/>
      <c r="BEW2" s="856"/>
      <c r="BEX2" s="856"/>
      <c r="BEY2" s="856"/>
      <c r="BEZ2" s="856"/>
      <c r="BFA2" s="856"/>
      <c r="BFB2" s="856"/>
      <c r="BFC2" s="856"/>
      <c r="BFD2" s="856"/>
      <c r="BFE2" s="856"/>
      <c r="BFF2" s="856"/>
      <c r="BFG2" s="856"/>
      <c r="BFH2" s="856"/>
      <c r="BFI2" s="856"/>
      <c r="BFJ2" s="856"/>
      <c r="BFK2" s="856"/>
      <c r="BFL2" s="856"/>
      <c r="BFM2" s="856"/>
      <c r="BFN2" s="856"/>
      <c r="BFO2" s="856"/>
      <c r="BFP2" s="856"/>
      <c r="BFQ2" s="856"/>
      <c r="BFR2" s="856"/>
      <c r="BFS2" s="856"/>
      <c r="BFT2" s="856"/>
      <c r="BFU2" s="856"/>
      <c r="BFV2" s="856"/>
      <c r="BFW2" s="856"/>
      <c r="BFX2" s="856"/>
      <c r="BFY2" s="856"/>
      <c r="BFZ2" s="856"/>
      <c r="BGA2" s="856"/>
      <c r="BGB2" s="856"/>
      <c r="BGC2" s="856"/>
      <c r="BGD2" s="856"/>
      <c r="BGE2" s="856"/>
      <c r="BGF2" s="856"/>
      <c r="BGG2" s="856"/>
      <c r="BGH2" s="856"/>
      <c r="BGI2" s="856"/>
      <c r="BGJ2" s="856"/>
      <c r="BGK2" s="856"/>
      <c r="BGL2" s="856"/>
      <c r="BGM2" s="856"/>
      <c r="BGN2" s="856"/>
      <c r="BGO2" s="856"/>
      <c r="BGP2" s="856"/>
      <c r="BGQ2" s="856"/>
      <c r="BGR2" s="856"/>
      <c r="BGS2" s="856"/>
      <c r="BGT2" s="856"/>
      <c r="BGU2" s="856"/>
      <c r="BGV2" s="856"/>
      <c r="BGW2" s="856"/>
      <c r="BGX2" s="856"/>
      <c r="BGY2" s="856"/>
      <c r="BGZ2" s="856"/>
      <c r="BHA2" s="856"/>
      <c r="BHB2" s="856"/>
      <c r="BHC2" s="856"/>
      <c r="BHD2" s="856"/>
      <c r="BHE2" s="856"/>
      <c r="BHF2" s="856"/>
      <c r="BHG2" s="856"/>
      <c r="BHH2" s="856"/>
      <c r="BHI2" s="856"/>
      <c r="BHJ2" s="856"/>
      <c r="BHK2" s="856"/>
      <c r="BHL2" s="856"/>
      <c r="BHM2" s="856"/>
      <c r="BHN2" s="856"/>
      <c r="BHO2" s="856"/>
      <c r="BHP2" s="856"/>
      <c r="BHQ2" s="856"/>
      <c r="BHR2" s="856"/>
      <c r="BHS2" s="856"/>
      <c r="BHT2" s="856"/>
      <c r="BHU2" s="856"/>
      <c r="BHV2" s="856"/>
      <c r="BHW2" s="856"/>
      <c r="BHX2" s="856"/>
      <c r="BHY2" s="856"/>
      <c r="BHZ2" s="856"/>
      <c r="BIA2" s="856"/>
      <c r="BIB2" s="856"/>
      <c r="BIC2" s="856"/>
      <c r="BID2" s="856"/>
      <c r="BIE2" s="856"/>
      <c r="BIF2" s="856"/>
      <c r="BIG2" s="856"/>
      <c r="BIH2" s="856"/>
      <c r="BII2" s="856"/>
      <c r="BIJ2" s="856"/>
      <c r="BIK2" s="856"/>
      <c r="BIL2" s="856"/>
      <c r="BIM2" s="856"/>
      <c r="BIN2" s="856"/>
      <c r="BIO2" s="856"/>
      <c r="BIP2" s="856"/>
      <c r="BIQ2" s="856"/>
      <c r="BIR2" s="856"/>
      <c r="BIS2" s="856"/>
      <c r="BIT2" s="856"/>
      <c r="BIU2" s="856"/>
      <c r="BIV2" s="856"/>
      <c r="BIW2" s="856"/>
      <c r="BIX2" s="856"/>
      <c r="BIY2" s="856"/>
      <c r="BIZ2" s="856"/>
      <c r="BJA2" s="856"/>
      <c r="BJB2" s="856"/>
      <c r="BJC2" s="856"/>
      <c r="BJD2" s="856"/>
      <c r="BJE2" s="856"/>
      <c r="BJF2" s="856"/>
      <c r="BJG2" s="856"/>
      <c r="BJH2" s="856"/>
      <c r="BJI2" s="856"/>
      <c r="BJJ2" s="856"/>
      <c r="BJK2" s="856"/>
      <c r="BJL2" s="856"/>
      <c r="BJM2" s="856"/>
      <c r="BJN2" s="856"/>
      <c r="BJO2" s="856"/>
      <c r="BJP2" s="856"/>
      <c r="BJQ2" s="856"/>
      <c r="BJR2" s="856"/>
      <c r="BJS2" s="856"/>
      <c r="BJT2" s="856"/>
      <c r="BJU2" s="856"/>
      <c r="BJV2" s="856"/>
      <c r="BJW2" s="856"/>
      <c r="BJX2" s="856"/>
      <c r="BJY2" s="856"/>
      <c r="BJZ2" s="856"/>
      <c r="BKA2" s="856"/>
      <c r="BKB2" s="856"/>
      <c r="BKC2" s="856"/>
      <c r="BKD2" s="856"/>
      <c r="BKE2" s="856"/>
      <c r="BKF2" s="856"/>
      <c r="BKG2" s="856"/>
      <c r="BKH2" s="856"/>
      <c r="BKI2" s="856"/>
      <c r="BKJ2" s="856"/>
      <c r="BKK2" s="856"/>
      <c r="BKL2" s="856"/>
      <c r="BKM2" s="856"/>
      <c r="BKN2" s="856"/>
      <c r="BKO2" s="856"/>
      <c r="BKP2" s="856"/>
      <c r="BKQ2" s="856"/>
      <c r="BKR2" s="856"/>
      <c r="BKS2" s="856"/>
      <c r="BKT2" s="856"/>
      <c r="BKU2" s="856"/>
      <c r="BKV2" s="856"/>
      <c r="BKW2" s="856"/>
      <c r="BKX2" s="856"/>
      <c r="BKY2" s="856"/>
      <c r="BKZ2" s="856"/>
      <c r="BLA2" s="856"/>
      <c r="BLB2" s="856"/>
      <c r="BLC2" s="856"/>
      <c r="BLD2" s="856"/>
      <c r="BLE2" s="856"/>
      <c r="BLF2" s="856"/>
      <c r="BLG2" s="856"/>
      <c r="BLH2" s="856"/>
      <c r="BLI2" s="856"/>
      <c r="BLJ2" s="856"/>
      <c r="BLK2" s="856"/>
      <c r="BLL2" s="856"/>
      <c r="BLM2" s="856"/>
      <c r="BLN2" s="856"/>
      <c r="BLO2" s="856"/>
      <c r="BLP2" s="856"/>
      <c r="BLQ2" s="856"/>
      <c r="BLR2" s="856"/>
      <c r="BLS2" s="856"/>
      <c r="BLT2" s="856"/>
      <c r="BLU2" s="856"/>
      <c r="BLV2" s="856"/>
      <c r="BLW2" s="856"/>
      <c r="BLX2" s="856"/>
      <c r="BLY2" s="856"/>
      <c r="BLZ2" s="856"/>
      <c r="BMA2" s="856"/>
      <c r="BMB2" s="856"/>
      <c r="BMC2" s="856"/>
      <c r="BMD2" s="856"/>
      <c r="BME2" s="856"/>
      <c r="BMF2" s="856"/>
      <c r="BMG2" s="856"/>
      <c r="BMH2" s="856"/>
      <c r="BMI2" s="856"/>
      <c r="BMJ2" s="856"/>
      <c r="BMK2" s="856"/>
      <c r="BML2" s="856"/>
      <c r="BMM2" s="856"/>
      <c r="BMN2" s="856"/>
      <c r="BMO2" s="856"/>
      <c r="BMP2" s="856"/>
      <c r="BMQ2" s="856"/>
      <c r="BMR2" s="856"/>
      <c r="BMS2" s="856"/>
      <c r="BMT2" s="856"/>
      <c r="BMU2" s="856"/>
      <c r="BMV2" s="856"/>
      <c r="BMW2" s="856"/>
      <c r="BMX2" s="856"/>
      <c r="BMY2" s="856"/>
      <c r="BMZ2" s="856"/>
      <c r="BNA2" s="856"/>
      <c r="BNB2" s="856"/>
      <c r="BNC2" s="856"/>
      <c r="BND2" s="856"/>
      <c r="BNE2" s="856"/>
      <c r="BNF2" s="856"/>
      <c r="BNG2" s="856"/>
      <c r="BNH2" s="856"/>
      <c r="BNI2" s="856"/>
      <c r="BNJ2" s="856"/>
      <c r="BNK2" s="856"/>
      <c r="BNL2" s="856"/>
      <c r="BNM2" s="856"/>
      <c r="BNN2" s="856"/>
      <c r="BNO2" s="856"/>
      <c r="BNP2" s="856"/>
      <c r="BNQ2" s="856"/>
      <c r="BNR2" s="856"/>
      <c r="BNS2" s="856"/>
      <c r="BNT2" s="856"/>
      <c r="BNU2" s="856"/>
      <c r="BNV2" s="856"/>
      <c r="BNW2" s="856"/>
      <c r="BNX2" s="856"/>
      <c r="BNY2" s="856"/>
      <c r="BNZ2" s="856"/>
      <c r="BOA2" s="856"/>
      <c r="BOB2" s="856"/>
      <c r="BOC2" s="856"/>
      <c r="BOD2" s="856"/>
      <c r="BOE2" s="856"/>
      <c r="BOF2" s="856"/>
      <c r="BOG2" s="856"/>
      <c r="BOH2" s="856"/>
      <c r="BOI2" s="856"/>
      <c r="BOJ2" s="856"/>
      <c r="BOK2" s="856"/>
      <c r="BOL2" s="856"/>
      <c r="BOM2" s="856"/>
      <c r="BON2" s="856"/>
      <c r="BOO2" s="856"/>
      <c r="BOP2" s="856"/>
      <c r="BOQ2" s="856"/>
      <c r="BOR2" s="856"/>
      <c r="BOS2" s="856"/>
      <c r="BOT2" s="856"/>
      <c r="BOU2" s="856"/>
      <c r="BOV2" s="856"/>
      <c r="BOW2" s="856"/>
      <c r="BOX2" s="856"/>
      <c r="BOY2" s="856"/>
      <c r="BOZ2" s="856"/>
      <c r="BPA2" s="856"/>
      <c r="BPB2" s="856"/>
      <c r="BPC2" s="856"/>
      <c r="BPD2" s="856"/>
      <c r="BPE2" s="856"/>
      <c r="BPF2" s="856"/>
      <c r="BPG2" s="856"/>
      <c r="BPH2" s="856"/>
      <c r="BPI2" s="856"/>
      <c r="BPJ2" s="856"/>
      <c r="BPK2" s="856"/>
      <c r="BPL2" s="856"/>
      <c r="BPM2" s="856"/>
      <c r="BPN2" s="856"/>
      <c r="BPO2" s="856"/>
      <c r="BPP2" s="856"/>
      <c r="BPQ2" s="856"/>
      <c r="BPR2" s="856"/>
      <c r="BPS2" s="856"/>
      <c r="BPT2" s="856"/>
      <c r="BPU2" s="856"/>
      <c r="BPV2" s="856"/>
      <c r="BPW2" s="856"/>
      <c r="BPX2" s="856"/>
      <c r="BPY2" s="856"/>
      <c r="BPZ2" s="856"/>
      <c r="BQA2" s="856"/>
      <c r="BQB2" s="856"/>
      <c r="BQC2" s="856"/>
      <c r="BQD2" s="856"/>
      <c r="BQE2" s="856"/>
      <c r="BQF2" s="856"/>
      <c r="BQG2" s="856"/>
      <c r="BQH2" s="856"/>
      <c r="BQI2" s="856"/>
      <c r="BQJ2" s="856"/>
      <c r="BQK2" s="856"/>
      <c r="BQL2" s="856"/>
      <c r="BQM2" s="856"/>
      <c r="BQN2" s="856"/>
      <c r="BQO2" s="856"/>
      <c r="BQP2" s="856"/>
      <c r="BQQ2" s="856"/>
      <c r="BQR2" s="856"/>
      <c r="BQS2" s="856"/>
      <c r="BQT2" s="856"/>
      <c r="BQU2" s="856"/>
      <c r="BQV2" s="856"/>
      <c r="BQW2" s="856"/>
      <c r="BQX2" s="856"/>
      <c r="BQY2" s="856"/>
      <c r="BQZ2" s="856"/>
      <c r="BRA2" s="856"/>
      <c r="BRB2" s="856"/>
      <c r="BRC2" s="856"/>
      <c r="BRD2" s="856"/>
      <c r="BRE2" s="856"/>
      <c r="BRF2" s="856"/>
      <c r="BRG2" s="856"/>
      <c r="BRH2" s="856"/>
      <c r="BRI2" s="856"/>
      <c r="BRJ2" s="856"/>
      <c r="BRK2" s="856"/>
      <c r="BRL2" s="856"/>
      <c r="BRM2" s="856"/>
      <c r="BRN2" s="856"/>
      <c r="BRO2" s="856"/>
      <c r="BRP2" s="856"/>
      <c r="BRQ2" s="856"/>
      <c r="BRR2" s="856"/>
      <c r="BRS2" s="856"/>
      <c r="BRT2" s="856"/>
      <c r="BRU2" s="856"/>
      <c r="BRV2" s="856"/>
      <c r="BRW2" s="856"/>
      <c r="BRX2" s="856"/>
      <c r="BRY2" s="856"/>
      <c r="BRZ2" s="856"/>
      <c r="BSA2" s="856"/>
      <c r="BSB2" s="856"/>
      <c r="BSC2" s="856"/>
      <c r="BSD2" s="856"/>
      <c r="BSE2" s="856"/>
      <c r="BSF2" s="856"/>
      <c r="BSG2" s="856"/>
      <c r="BSH2" s="856"/>
      <c r="BSI2" s="856"/>
      <c r="BSJ2" s="856"/>
      <c r="BSK2" s="856"/>
      <c r="BSL2" s="856"/>
      <c r="BSM2" s="856"/>
      <c r="BSN2" s="856"/>
      <c r="BSO2" s="856"/>
      <c r="BSP2" s="856"/>
      <c r="BSQ2" s="856"/>
      <c r="BSR2" s="856"/>
      <c r="BSS2" s="856"/>
      <c r="BST2" s="856"/>
      <c r="BSU2" s="856"/>
      <c r="BSV2" s="856"/>
      <c r="BSW2" s="856"/>
      <c r="BSX2" s="856"/>
      <c r="BSY2" s="856"/>
      <c r="BSZ2" s="856"/>
      <c r="BTA2" s="856"/>
      <c r="BTB2" s="856"/>
      <c r="BTC2" s="856"/>
      <c r="BTD2" s="856"/>
      <c r="BTE2" s="856"/>
      <c r="BTF2" s="856"/>
      <c r="BTG2" s="856"/>
      <c r="BTH2" s="856"/>
      <c r="BTI2" s="856"/>
      <c r="BTJ2" s="856"/>
      <c r="BTK2" s="856"/>
      <c r="BTL2" s="856"/>
      <c r="BTM2" s="856"/>
      <c r="BTN2" s="856"/>
      <c r="BTO2" s="856"/>
      <c r="BTP2" s="856"/>
      <c r="BTQ2" s="856"/>
      <c r="BTR2" s="856"/>
      <c r="BTS2" s="856"/>
      <c r="BTT2" s="856"/>
      <c r="BTU2" s="856"/>
      <c r="BTV2" s="856"/>
      <c r="BTW2" s="856"/>
      <c r="BTX2" s="856"/>
      <c r="BTY2" s="856"/>
      <c r="BTZ2" s="856"/>
      <c r="BUA2" s="856"/>
      <c r="BUB2" s="856"/>
      <c r="BUC2" s="856"/>
      <c r="BUD2" s="856"/>
      <c r="BUE2" s="856"/>
      <c r="BUF2" s="856"/>
      <c r="BUG2" s="856"/>
      <c r="BUH2" s="856"/>
      <c r="BUI2" s="856"/>
      <c r="BUJ2" s="856"/>
      <c r="BUK2" s="856"/>
      <c r="BUL2" s="856"/>
      <c r="BUM2" s="856"/>
      <c r="BUN2" s="856"/>
      <c r="BUO2" s="856"/>
      <c r="BUP2" s="856"/>
      <c r="BUQ2" s="856"/>
      <c r="BUR2" s="856"/>
      <c r="BUS2" s="856"/>
      <c r="BUT2" s="856"/>
      <c r="BUU2" s="856"/>
      <c r="BUV2" s="856"/>
      <c r="BUW2" s="856"/>
      <c r="BUX2" s="856"/>
      <c r="BUY2" s="856"/>
      <c r="BUZ2" s="856"/>
      <c r="BVA2" s="856"/>
      <c r="BVB2" s="856"/>
      <c r="BVC2" s="856"/>
      <c r="BVD2" s="856"/>
      <c r="BVE2" s="856"/>
      <c r="BVF2" s="856"/>
      <c r="BVG2" s="856"/>
      <c r="BVH2" s="856"/>
      <c r="BVI2" s="856"/>
      <c r="BVJ2" s="856"/>
      <c r="BVK2" s="856"/>
      <c r="BVL2" s="856"/>
      <c r="BVM2" s="856"/>
      <c r="BVN2" s="856"/>
      <c r="BVO2" s="856"/>
      <c r="BVP2" s="856"/>
      <c r="BVQ2" s="856"/>
      <c r="BVR2" s="856"/>
      <c r="BVS2" s="856"/>
      <c r="BVT2" s="856"/>
      <c r="BVU2" s="856"/>
      <c r="BVV2" s="856"/>
      <c r="BVW2" s="856"/>
      <c r="BVX2" s="856"/>
      <c r="BVY2" s="856"/>
      <c r="BVZ2" s="856"/>
      <c r="BWA2" s="856"/>
      <c r="BWB2" s="856"/>
      <c r="BWC2" s="856"/>
      <c r="BWD2" s="856"/>
      <c r="BWE2" s="856"/>
      <c r="BWF2" s="856"/>
      <c r="BWG2" s="856"/>
      <c r="BWH2" s="856"/>
      <c r="BWI2" s="856"/>
      <c r="BWJ2" s="856"/>
      <c r="BWK2" s="856"/>
      <c r="BWL2" s="856"/>
      <c r="BWM2" s="856"/>
      <c r="BWN2" s="856"/>
      <c r="BWO2" s="856"/>
      <c r="BWP2" s="856"/>
      <c r="BWQ2" s="856"/>
      <c r="BWR2" s="856"/>
      <c r="BWS2" s="856"/>
      <c r="BWT2" s="856"/>
      <c r="BWU2" s="856"/>
      <c r="BWV2" s="856"/>
      <c r="BWW2" s="856"/>
      <c r="BWX2" s="856"/>
      <c r="BWY2" s="856"/>
      <c r="BWZ2" s="856"/>
      <c r="BXA2" s="856"/>
      <c r="BXB2" s="856"/>
      <c r="BXC2" s="856"/>
      <c r="BXD2" s="856"/>
      <c r="BXE2" s="856"/>
      <c r="BXF2" s="856"/>
      <c r="BXG2" s="856"/>
      <c r="BXH2" s="856"/>
      <c r="BXI2" s="856"/>
      <c r="BXJ2" s="856"/>
      <c r="BXK2" s="856"/>
      <c r="BXL2" s="856"/>
      <c r="BXM2" s="856"/>
      <c r="BXN2" s="856"/>
      <c r="BXO2" s="856"/>
      <c r="BXP2" s="856"/>
      <c r="BXQ2" s="856"/>
      <c r="BXR2" s="856"/>
      <c r="BXS2" s="856"/>
      <c r="BXT2" s="856"/>
      <c r="BXU2" s="856"/>
      <c r="BXV2" s="856"/>
      <c r="BXW2" s="856"/>
      <c r="BXX2" s="856"/>
      <c r="BXY2" s="856"/>
      <c r="BXZ2" s="856"/>
      <c r="BYA2" s="856"/>
      <c r="BYB2" s="856"/>
      <c r="BYC2" s="856"/>
      <c r="BYD2" s="856"/>
      <c r="BYE2" s="856"/>
      <c r="BYF2" s="856"/>
      <c r="BYG2" s="856"/>
      <c r="BYH2" s="856"/>
      <c r="BYI2" s="856"/>
      <c r="BYJ2" s="856"/>
      <c r="BYK2" s="856"/>
      <c r="BYL2" s="856"/>
      <c r="BYM2" s="856"/>
      <c r="BYN2" s="856"/>
      <c r="BYO2" s="856"/>
      <c r="BYP2" s="856"/>
      <c r="BYQ2" s="856"/>
      <c r="BYR2" s="856"/>
      <c r="BYS2" s="856"/>
      <c r="BYT2" s="856"/>
      <c r="BYU2" s="856"/>
      <c r="BYV2" s="856"/>
      <c r="BYW2" s="856"/>
      <c r="BYX2" s="856"/>
      <c r="BYY2" s="856"/>
      <c r="BYZ2" s="856"/>
      <c r="BZA2" s="856"/>
      <c r="BZB2" s="856"/>
      <c r="BZC2" s="856"/>
      <c r="BZD2" s="856"/>
      <c r="BZE2" s="856"/>
      <c r="BZF2" s="856"/>
      <c r="BZG2" s="856"/>
      <c r="BZH2" s="856"/>
      <c r="BZI2" s="856"/>
      <c r="BZJ2" s="856"/>
      <c r="BZK2" s="856"/>
      <c r="BZL2" s="856"/>
      <c r="BZM2" s="856"/>
      <c r="BZN2" s="856"/>
      <c r="BZO2" s="856"/>
      <c r="BZP2" s="856"/>
      <c r="BZQ2" s="856"/>
      <c r="BZR2" s="856"/>
      <c r="BZS2" s="856"/>
      <c r="BZT2" s="856"/>
      <c r="BZU2" s="856"/>
      <c r="BZV2" s="856"/>
      <c r="BZW2" s="856"/>
      <c r="BZX2" s="856"/>
      <c r="BZY2" s="856"/>
      <c r="BZZ2" s="856"/>
      <c r="CAA2" s="856"/>
      <c r="CAB2" s="856"/>
      <c r="CAC2" s="856"/>
      <c r="CAD2" s="856"/>
      <c r="CAE2" s="856"/>
      <c r="CAF2" s="856"/>
      <c r="CAG2" s="856"/>
      <c r="CAH2" s="856"/>
      <c r="CAI2" s="856"/>
      <c r="CAJ2" s="856"/>
      <c r="CAK2" s="856"/>
      <c r="CAL2" s="856"/>
      <c r="CAM2" s="856"/>
      <c r="CAN2" s="856"/>
      <c r="CAO2" s="856"/>
      <c r="CAP2" s="856"/>
      <c r="CAQ2" s="856"/>
      <c r="CAR2" s="856"/>
      <c r="CAS2" s="856"/>
      <c r="CAT2" s="856"/>
      <c r="CAU2" s="856"/>
      <c r="CAV2" s="856"/>
      <c r="CAW2" s="856"/>
      <c r="CAX2" s="856"/>
      <c r="CAY2" s="856"/>
      <c r="CAZ2" s="856"/>
      <c r="CBA2" s="856"/>
      <c r="CBB2" s="856"/>
      <c r="CBC2" s="856"/>
      <c r="CBD2" s="856"/>
      <c r="CBE2" s="856"/>
      <c r="CBF2" s="856"/>
      <c r="CBG2" s="856"/>
      <c r="CBH2" s="856"/>
      <c r="CBI2" s="856"/>
      <c r="CBJ2" s="856"/>
      <c r="CBK2" s="856"/>
      <c r="CBL2" s="856"/>
      <c r="CBM2" s="856"/>
      <c r="CBN2" s="856"/>
      <c r="CBO2" s="856"/>
      <c r="CBP2" s="856"/>
      <c r="CBQ2" s="856"/>
      <c r="CBR2" s="856"/>
      <c r="CBS2" s="856"/>
      <c r="CBT2" s="856"/>
      <c r="CBU2" s="856"/>
      <c r="CBV2" s="856"/>
      <c r="CBW2" s="856"/>
      <c r="CBX2" s="856"/>
      <c r="CBY2" s="856"/>
      <c r="CBZ2" s="856"/>
      <c r="CCA2" s="856"/>
      <c r="CCB2" s="856"/>
      <c r="CCC2" s="856"/>
      <c r="CCD2" s="856"/>
      <c r="CCE2" s="856"/>
      <c r="CCF2" s="856"/>
      <c r="CCG2" s="856"/>
      <c r="CCH2" s="856"/>
      <c r="CCI2" s="856"/>
      <c r="CCJ2" s="856"/>
      <c r="CCK2" s="856"/>
      <c r="CCL2" s="856"/>
      <c r="CCM2" s="856"/>
      <c r="CCN2" s="856"/>
      <c r="CCO2" s="856"/>
      <c r="CCP2" s="856"/>
      <c r="CCQ2" s="856"/>
      <c r="CCR2" s="856"/>
      <c r="CCS2" s="856"/>
      <c r="CCT2" s="856"/>
      <c r="CCU2" s="856"/>
      <c r="CCV2" s="856"/>
      <c r="CCW2" s="856"/>
      <c r="CCX2" s="856"/>
      <c r="CCY2" s="856"/>
      <c r="CCZ2" s="856"/>
      <c r="CDA2" s="856"/>
      <c r="CDB2" s="856"/>
      <c r="CDC2" s="856"/>
      <c r="CDD2" s="856"/>
      <c r="CDE2" s="856"/>
      <c r="CDF2" s="856"/>
      <c r="CDG2" s="856"/>
      <c r="CDH2" s="856"/>
      <c r="CDI2" s="856"/>
      <c r="CDJ2" s="856"/>
      <c r="CDK2" s="856"/>
      <c r="CDL2" s="856"/>
      <c r="CDM2" s="856"/>
      <c r="CDN2" s="856"/>
      <c r="CDO2" s="856"/>
      <c r="CDP2" s="856"/>
      <c r="CDQ2" s="856"/>
      <c r="CDR2" s="856"/>
      <c r="CDS2" s="856"/>
      <c r="CDT2" s="856"/>
      <c r="CDU2" s="856"/>
      <c r="CDV2" s="856"/>
      <c r="CDW2" s="856"/>
      <c r="CDX2" s="856"/>
      <c r="CDY2" s="856"/>
      <c r="CDZ2" s="856"/>
      <c r="CEA2" s="856"/>
      <c r="CEB2" s="856"/>
      <c r="CEC2" s="856"/>
      <c r="CED2" s="856"/>
      <c r="CEE2" s="856"/>
      <c r="CEF2" s="856"/>
      <c r="CEG2" s="856"/>
      <c r="CEH2" s="856"/>
      <c r="CEI2" s="856"/>
      <c r="CEJ2" s="856"/>
      <c r="CEK2" s="856"/>
      <c r="CEL2" s="856"/>
      <c r="CEM2" s="856"/>
      <c r="CEN2" s="856"/>
      <c r="CEO2" s="856"/>
      <c r="CEP2" s="856"/>
      <c r="CEQ2" s="856"/>
      <c r="CER2" s="856"/>
      <c r="CES2" s="856"/>
      <c r="CET2" s="856"/>
      <c r="CEU2" s="856"/>
      <c r="CEV2" s="856"/>
      <c r="CEW2" s="856"/>
      <c r="CEX2" s="856"/>
      <c r="CEY2" s="856"/>
      <c r="CEZ2" s="856"/>
      <c r="CFA2" s="856"/>
      <c r="CFB2" s="856"/>
      <c r="CFC2" s="856"/>
      <c r="CFD2" s="856"/>
      <c r="CFE2" s="856"/>
      <c r="CFF2" s="856"/>
      <c r="CFG2" s="856"/>
      <c r="CFH2" s="856"/>
      <c r="CFI2" s="856"/>
      <c r="CFJ2" s="856"/>
      <c r="CFK2" s="856"/>
      <c r="CFL2" s="856"/>
      <c r="CFM2" s="856"/>
      <c r="CFN2" s="856"/>
      <c r="CFO2" s="856"/>
      <c r="CFP2" s="856"/>
      <c r="CFQ2" s="856"/>
      <c r="CFR2" s="856"/>
      <c r="CFS2" s="856"/>
      <c r="CFT2" s="856"/>
      <c r="CFU2" s="856"/>
      <c r="CFV2" s="856"/>
      <c r="CFW2" s="856"/>
      <c r="CFX2" s="856"/>
      <c r="CFY2" s="856"/>
      <c r="CFZ2" s="856"/>
      <c r="CGA2" s="856"/>
      <c r="CGB2" s="856"/>
      <c r="CGC2" s="856"/>
      <c r="CGD2" s="856"/>
      <c r="CGE2" s="856"/>
      <c r="CGF2" s="856"/>
      <c r="CGG2" s="856"/>
      <c r="CGH2" s="856"/>
      <c r="CGI2" s="856"/>
      <c r="CGJ2" s="856"/>
      <c r="CGK2" s="856"/>
      <c r="CGL2" s="856"/>
      <c r="CGM2" s="856"/>
      <c r="CGN2" s="856"/>
      <c r="CGO2" s="856"/>
      <c r="CGP2" s="856"/>
      <c r="CGQ2" s="856"/>
      <c r="CGR2" s="856"/>
      <c r="CGS2" s="856"/>
      <c r="CGT2" s="856"/>
      <c r="CGU2" s="856"/>
      <c r="CGV2" s="856"/>
      <c r="CGW2" s="856"/>
      <c r="CGX2" s="856"/>
      <c r="CGY2" s="856"/>
      <c r="CGZ2" s="856"/>
      <c r="CHA2" s="856"/>
      <c r="CHB2" s="856"/>
      <c r="CHC2" s="856"/>
      <c r="CHD2" s="856"/>
      <c r="CHE2" s="856"/>
      <c r="CHF2" s="856"/>
      <c r="CHG2" s="856"/>
      <c r="CHH2" s="856"/>
      <c r="CHI2" s="856"/>
      <c r="CHJ2" s="856"/>
      <c r="CHK2" s="856"/>
      <c r="CHL2" s="856"/>
      <c r="CHM2" s="856"/>
      <c r="CHN2" s="856"/>
      <c r="CHO2" s="856"/>
      <c r="CHP2" s="856"/>
      <c r="CHQ2" s="856"/>
      <c r="CHR2" s="856"/>
      <c r="CHS2" s="856"/>
      <c r="CHT2" s="856"/>
      <c r="CHU2" s="856"/>
      <c r="CHV2" s="856"/>
      <c r="CHW2" s="856"/>
      <c r="CHX2" s="856"/>
      <c r="CHY2" s="856"/>
      <c r="CHZ2" s="856"/>
      <c r="CIA2" s="856"/>
      <c r="CIB2" s="856"/>
      <c r="CIC2" s="856"/>
      <c r="CID2" s="856"/>
      <c r="CIE2" s="856"/>
      <c r="CIF2" s="856"/>
      <c r="CIG2" s="856"/>
      <c r="CIH2" s="856"/>
      <c r="CII2" s="856"/>
      <c r="CIJ2" s="856"/>
      <c r="CIK2" s="856"/>
      <c r="CIL2" s="856"/>
      <c r="CIM2" s="856"/>
      <c r="CIN2" s="856"/>
      <c r="CIO2" s="856"/>
      <c r="CIP2" s="856"/>
      <c r="CIQ2" s="856"/>
      <c r="CIR2" s="856"/>
      <c r="CIS2" s="856"/>
      <c r="CIT2" s="856"/>
      <c r="CIU2" s="856"/>
      <c r="CIV2" s="856"/>
      <c r="CIW2" s="856"/>
      <c r="CIX2" s="856"/>
      <c r="CIY2" s="856"/>
      <c r="CIZ2" s="856"/>
      <c r="CJA2" s="856"/>
      <c r="CJB2" s="856"/>
      <c r="CJC2" s="856"/>
      <c r="CJD2" s="856"/>
      <c r="CJE2" s="856"/>
      <c r="CJF2" s="856"/>
      <c r="CJG2" s="856"/>
      <c r="CJH2" s="856"/>
      <c r="CJI2" s="856"/>
      <c r="CJJ2" s="856"/>
      <c r="CJK2" s="856"/>
      <c r="CJL2" s="856"/>
      <c r="CJM2" s="856"/>
      <c r="CJN2" s="856"/>
      <c r="CJO2" s="856"/>
      <c r="CJP2" s="856"/>
      <c r="CJQ2" s="856"/>
      <c r="CJR2" s="856"/>
      <c r="CJS2" s="856"/>
      <c r="CJT2" s="856"/>
      <c r="CJU2" s="856"/>
      <c r="CJV2" s="856"/>
      <c r="CJW2" s="856"/>
      <c r="CJX2" s="856"/>
      <c r="CJY2" s="856"/>
      <c r="CJZ2" s="856"/>
      <c r="CKA2" s="856"/>
      <c r="CKB2" s="856"/>
      <c r="CKC2" s="856"/>
      <c r="CKD2" s="856"/>
      <c r="CKE2" s="856"/>
      <c r="CKF2" s="856"/>
      <c r="CKG2" s="856"/>
      <c r="CKH2" s="856"/>
      <c r="CKI2" s="856"/>
      <c r="CKJ2" s="856"/>
      <c r="CKK2" s="856"/>
      <c r="CKL2" s="856"/>
      <c r="CKM2" s="856"/>
      <c r="CKN2" s="856"/>
      <c r="CKO2" s="856"/>
      <c r="CKP2" s="856"/>
      <c r="CKQ2" s="856"/>
      <c r="CKR2" s="856"/>
      <c r="CKS2" s="856"/>
      <c r="CKT2" s="856"/>
      <c r="CKU2" s="856"/>
      <c r="CKV2" s="856"/>
      <c r="CKW2" s="856"/>
      <c r="CKX2" s="856"/>
      <c r="CKY2" s="856"/>
      <c r="CKZ2" s="856"/>
      <c r="CLA2" s="856"/>
      <c r="CLB2" s="856"/>
      <c r="CLC2" s="856"/>
      <c r="CLD2" s="856"/>
      <c r="CLE2" s="856"/>
      <c r="CLF2" s="856"/>
      <c r="CLG2" s="856"/>
      <c r="CLH2" s="856"/>
      <c r="CLI2" s="856"/>
      <c r="CLJ2" s="856"/>
      <c r="CLK2" s="856"/>
      <c r="CLL2" s="856"/>
      <c r="CLM2" s="856"/>
      <c r="CLN2" s="856"/>
      <c r="CLO2" s="856"/>
      <c r="CLP2" s="856"/>
      <c r="CLQ2" s="856"/>
      <c r="CLR2" s="856"/>
      <c r="CLS2" s="856"/>
      <c r="CLT2" s="856"/>
      <c r="CLU2" s="856"/>
      <c r="CLV2" s="856"/>
      <c r="CLW2" s="856"/>
      <c r="CLX2" s="856"/>
      <c r="CLY2" s="856"/>
      <c r="CLZ2" s="856"/>
      <c r="CMA2" s="856"/>
      <c r="CMB2" s="856"/>
      <c r="CMC2" s="856"/>
      <c r="CMD2" s="856"/>
      <c r="CME2" s="856"/>
      <c r="CMF2" s="856"/>
      <c r="CMG2" s="856"/>
      <c r="CMH2" s="856"/>
      <c r="CMI2" s="856"/>
      <c r="CMJ2" s="856"/>
      <c r="CMK2" s="856"/>
      <c r="CML2" s="856"/>
      <c r="CMM2" s="856"/>
      <c r="CMN2" s="856"/>
      <c r="CMO2" s="856"/>
      <c r="CMP2" s="856"/>
      <c r="CMQ2" s="856"/>
      <c r="CMR2" s="856"/>
      <c r="CMS2" s="856"/>
      <c r="CMT2" s="856"/>
      <c r="CMU2" s="856"/>
      <c r="CMV2" s="856"/>
      <c r="CMW2" s="856"/>
      <c r="CMX2" s="856"/>
      <c r="CMY2" s="856"/>
      <c r="CMZ2" s="856"/>
      <c r="CNA2" s="856"/>
      <c r="CNB2" s="856"/>
      <c r="CNC2" s="856"/>
      <c r="CND2" s="856"/>
      <c r="CNE2" s="856"/>
      <c r="CNF2" s="856"/>
      <c r="CNG2" s="856"/>
      <c r="CNH2" s="856"/>
      <c r="CNI2" s="856"/>
      <c r="CNJ2" s="856"/>
      <c r="CNK2" s="856"/>
      <c r="CNL2" s="856"/>
      <c r="CNM2" s="856"/>
      <c r="CNN2" s="856"/>
      <c r="CNO2" s="856"/>
      <c r="CNP2" s="856"/>
      <c r="CNQ2" s="856"/>
      <c r="CNR2" s="856"/>
      <c r="CNS2" s="856"/>
      <c r="CNT2" s="856"/>
      <c r="CNU2" s="856"/>
      <c r="CNV2" s="856"/>
      <c r="CNW2" s="856"/>
      <c r="CNX2" s="856"/>
      <c r="CNY2" s="856"/>
      <c r="CNZ2" s="856"/>
      <c r="COA2" s="856"/>
      <c r="COB2" s="856"/>
      <c r="COC2" s="856"/>
      <c r="COD2" s="856"/>
      <c r="COE2" s="856"/>
      <c r="COF2" s="856"/>
      <c r="COG2" s="856"/>
      <c r="COH2" s="856"/>
      <c r="COI2" s="856"/>
      <c r="COJ2" s="856"/>
      <c r="COK2" s="856"/>
      <c r="COL2" s="856"/>
      <c r="COM2" s="856"/>
      <c r="CON2" s="856"/>
      <c r="COO2" s="856"/>
      <c r="COP2" s="856"/>
      <c r="COQ2" s="856"/>
      <c r="COR2" s="856"/>
      <c r="COS2" s="856"/>
      <c r="COT2" s="856"/>
      <c r="COU2" s="856"/>
      <c r="COV2" s="856"/>
      <c r="COW2" s="856"/>
      <c r="COX2" s="856"/>
      <c r="COY2" s="856"/>
      <c r="COZ2" s="856"/>
      <c r="CPA2" s="856"/>
      <c r="CPB2" s="856"/>
      <c r="CPC2" s="856"/>
      <c r="CPD2" s="856"/>
      <c r="CPE2" s="856"/>
      <c r="CPF2" s="856"/>
      <c r="CPG2" s="856"/>
      <c r="CPH2" s="856"/>
      <c r="CPI2" s="856"/>
      <c r="CPJ2" s="856"/>
      <c r="CPK2" s="856"/>
      <c r="CPL2" s="856"/>
      <c r="CPM2" s="856"/>
      <c r="CPN2" s="856"/>
      <c r="CPO2" s="856"/>
      <c r="CPP2" s="856"/>
      <c r="CPQ2" s="856"/>
      <c r="CPR2" s="856"/>
      <c r="CPS2" s="856"/>
      <c r="CPT2" s="856"/>
      <c r="CPU2" s="856"/>
      <c r="CPV2" s="856"/>
      <c r="CPW2" s="856"/>
      <c r="CPX2" s="856"/>
      <c r="CPY2" s="856"/>
      <c r="CPZ2" s="856"/>
      <c r="CQA2" s="856"/>
      <c r="CQB2" s="856"/>
      <c r="CQC2" s="856"/>
      <c r="CQD2" s="856"/>
      <c r="CQE2" s="856"/>
      <c r="CQF2" s="856"/>
      <c r="CQG2" s="856"/>
      <c r="CQH2" s="856"/>
      <c r="CQI2" s="856"/>
      <c r="CQJ2" s="856"/>
      <c r="CQK2" s="856"/>
      <c r="CQL2" s="856"/>
      <c r="CQM2" s="856"/>
      <c r="CQN2" s="856"/>
      <c r="CQO2" s="856"/>
      <c r="CQP2" s="856"/>
      <c r="CQQ2" s="856"/>
      <c r="CQR2" s="856"/>
      <c r="CQS2" s="856"/>
      <c r="CQT2" s="856"/>
      <c r="CQU2" s="856"/>
      <c r="CQV2" s="856"/>
      <c r="CQW2" s="856"/>
      <c r="CQX2" s="856"/>
      <c r="CQY2" s="856"/>
      <c r="CQZ2" s="856"/>
      <c r="CRA2" s="856"/>
      <c r="CRB2" s="856"/>
      <c r="CRC2" s="856"/>
      <c r="CRD2" s="856"/>
      <c r="CRE2" s="856"/>
      <c r="CRF2" s="856"/>
      <c r="CRG2" s="856"/>
      <c r="CRH2" s="856"/>
      <c r="CRI2" s="856"/>
      <c r="CRJ2" s="856"/>
      <c r="CRK2" s="856"/>
      <c r="CRL2" s="856"/>
      <c r="CRM2" s="856"/>
      <c r="CRN2" s="856"/>
      <c r="CRO2" s="856"/>
      <c r="CRP2" s="856"/>
      <c r="CRQ2" s="856"/>
      <c r="CRR2" s="856"/>
      <c r="CRS2" s="856"/>
      <c r="CRT2" s="856"/>
      <c r="CRU2" s="856"/>
      <c r="CRV2" s="856"/>
      <c r="CRW2" s="856"/>
      <c r="CRX2" s="856"/>
      <c r="CRY2" s="856"/>
      <c r="CRZ2" s="856"/>
      <c r="CSA2" s="856"/>
      <c r="CSB2" s="856"/>
      <c r="CSC2" s="856"/>
      <c r="CSD2" s="856"/>
      <c r="CSE2" s="856"/>
      <c r="CSF2" s="856"/>
      <c r="CSG2" s="856"/>
      <c r="CSH2" s="856"/>
      <c r="CSI2" s="856"/>
      <c r="CSJ2" s="856"/>
      <c r="CSK2" s="856"/>
      <c r="CSL2" s="856"/>
      <c r="CSM2" s="856"/>
      <c r="CSN2" s="856"/>
      <c r="CSO2" s="856"/>
      <c r="CSP2" s="856"/>
      <c r="CSQ2" s="856"/>
      <c r="CSR2" s="856"/>
      <c r="CSS2" s="856"/>
      <c r="CST2" s="856"/>
      <c r="CSU2" s="856"/>
      <c r="CSV2" s="856"/>
      <c r="CSW2" s="856"/>
      <c r="CSX2" s="856"/>
      <c r="CSY2" s="856"/>
      <c r="CSZ2" s="856"/>
      <c r="CTA2" s="856"/>
      <c r="CTB2" s="856"/>
      <c r="CTC2" s="856"/>
      <c r="CTD2" s="856"/>
      <c r="CTE2" s="856"/>
      <c r="CTF2" s="856"/>
      <c r="CTG2" s="856"/>
      <c r="CTH2" s="856"/>
      <c r="CTI2" s="856"/>
      <c r="CTJ2" s="856"/>
      <c r="CTK2" s="856"/>
      <c r="CTL2" s="856"/>
      <c r="CTM2" s="856"/>
      <c r="CTN2" s="856"/>
      <c r="CTO2" s="856"/>
      <c r="CTP2" s="856"/>
      <c r="CTQ2" s="856"/>
      <c r="CTR2" s="856"/>
      <c r="CTS2" s="856"/>
      <c r="CTT2" s="856"/>
      <c r="CTU2" s="856"/>
      <c r="CTV2" s="856"/>
      <c r="CTW2" s="856"/>
      <c r="CTX2" s="856"/>
      <c r="CTY2" s="856"/>
      <c r="CTZ2" s="856"/>
      <c r="CUA2" s="856"/>
      <c r="CUB2" s="856"/>
      <c r="CUC2" s="856"/>
      <c r="CUD2" s="856"/>
      <c r="CUE2" s="856"/>
      <c r="CUF2" s="856"/>
      <c r="CUG2" s="856"/>
      <c r="CUH2" s="856"/>
      <c r="CUI2" s="856"/>
      <c r="CUJ2" s="856"/>
      <c r="CUK2" s="856"/>
      <c r="CUL2" s="856"/>
      <c r="CUM2" s="856"/>
      <c r="CUN2" s="856"/>
      <c r="CUO2" s="856"/>
      <c r="CUP2" s="856"/>
      <c r="CUQ2" s="856"/>
      <c r="CUR2" s="856"/>
      <c r="CUS2" s="856"/>
      <c r="CUT2" s="856"/>
      <c r="CUU2" s="856"/>
      <c r="CUV2" s="856"/>
      <c r="CUW2" s="856"/>
      <c r="CUX2" s="856"/>
      <c r="CUY2" s="856"/>
      <c r="CUZ2" s="856"/>
      <c r="CVA2" s="856"/>
      <c r="CVB2" s="856"/>
      <c r="CVC2" s="856"/>
      <c r="CVD2" s="856"/>
      <c r="CVE2" s="856"/>
      <c r="CVF2" s="856"/>
      <c r="CVG2" s="856"/>
      <c r="CVH2" s="856"/>
      <c r="CVI2" s="856"/>
      <c r="CVJ2" s="856"/>
      <c r="CVK2" s="856"/>
      <c r="CVL2" s="856"/>
      <c r="CVM2" s="856"/>
      <c r="CVN2" s="856"/>
      <c r="CVO2" s="856"/>
      <c r="CVP2" s="856"/>
      <c r="CVQ2" s="856"/>
      <c r="CVR2" s="856"/>
      <c r="CVS2" s="856"/>
      <c r="CVT2" s="856"/>
      <c r="CVU2" s="856"/>
      <c r="CVV2" s="856"/>
      <c r="CVW2" s="856"/>
      <c r="CVX2" s="856"/>
      <c r="CVY2" s="856"/>
      <c r="CVZ2" s="856"/>
      <c r="CWA2" s="856"/>
      <c r="CWB2" s="856"/>
      <c r="CWC2" s="856"/>
      <c r="CWD2" s="856"/>
      <c r="CWE2" s="856"/>
      <c r="CWF2" s="856"/>
      <c r="CWG2" s="856"/>
      <c r="CWH2" s="856"/>
      <c r="CWI2" s="856"/>
      <c r="CWJ2" s="856"/>
      <c r="CWK2" s="856"/>
      <c r="CWL2" s="856"/>
      <c r="CWM2" s="856"/>
      <c r="CWN2" s="856"/>
      <c r="CWO2" s="856"/>
      <c r="CWP2" s="856"/>
      <c r="CWQ2" s="856"/>
      <c r="CWR2" s="856"/>
      <c r="CWS2" s="856"/>
      <c r="CWT2" s="856"/>
      <c r="CWU2" s="856"/>
      <c r="CWV2" s="856"/>
      <c r="CWW2" s="856"/>
      <c r="CWX2" s="856"/>
      <c r="CWY2" s="856"/>
      <c r="CWZ2" s="856"/>
      <c r="CXA2" s="856"/>
      <c r="CXB2" s="856"/>
      <c r="CXC2" s="856"/>
      <c r="CXD2" s="856"/>
      <c r="CXE2" s="856"/>
      <c r="CXF2" s="856"/>
      <c r="CXG2" s="856"/>
      <c r="CXH2" s="856"/>
      <c r="CXI2" s="856"/>
      <c r="CXJ2" s="856"/>
      <c r="CXK2" s="856"/>
      <c r="CXL2" s="856"/>
      <c r="CXM2" s="856"/>
      <c r="CXN2" s="856"/>
      <c r="CXO2" s="856"/>
      <c r="CXP2" s="856"/>
      <c r="CXQ2" s="856"/>
      <c r="CXR2" s="856"/>
      <c r="CXS2" s="856"/>
      <c r="CXT2" s="856"/>
      <c r="CXU2" s="856"/>
      <c r="CXV2" s="856"/>
      <c r="CXW2" s="856"/>
      <c r="CXX2" s="856"/>
      <c r="CXY2" s="856"/>
      <c r="CXZ2" s="856"/>
      <c r="CYA2" s="856"/>
      <c r="CYB2" s="856"/>
      <c r="CYC2" s="856"/>
      <c r="CYD2" s="856"/>
      <c r="CYE2" s="856"/>
      <c r="CYF2" s="856"/>
      <c r="CYG2" s="856"/>
      <c r="CYH2" s="856"/>
      <c r="CYI2" s="856"/>
      <c r="CYJ2" s="856"/>
      <c r="CYK2" s="856"/>
      <c r="CYL2" s="856"/>
      <c r="CYM2" s="856"/>
      <c r="CYN2" s="856"/>
      <c r="CYO2" s="856"/>
      <c r="CYP2" s="856"/>
      <c r="CYQ2" s="856"/>
      <c r="CYR2" s="856"/>
      <c r="CYS2" s="856"/>
      <c r="CYT2" s="856"/>
      <c r="CYU2" s="856"/>
      <c r="CYV2" s="856"/>
      <c r="CYW2" s="856"/>
      <c r="CYX2" s="856"/>
      <c r="CYY2" s="856"/>
      <c r="CYZ2" s="856"/>
      <c r="CZA2" s="856"/>
      <c r="CZB2" s="856"/>
      <c r="CZC2" s="856"/>
      <c r="CZD2" s="856"/>
      <c r="CZE2" s="856"/>
      <c r="CZF2" s="856"/>
      <c r="CZG2" s="856"/>
      <c r="CZH2" s="856"/>
      <c r="CZI2" s="856"/>
      <c r="CZJ2" s="856"/>
      <c r="CZK2" s="856"/>
      <c r="CZL2" s="856"/>
      <c r="CZM2" s="856"/>
      <c r="CZN2" s="856"/>
      <c r="CZO2" s="856"/>
      <c r="CZP2" s="856"/>
      <c r="CZQ2" s="856"/>
      <c r="CZR2" s="856"/>
      <c r="CZS2" s="856"/>
      <c r="CZT2" s="856"/>
      <c r="CZU2" s="856"/>
      <c r="CZV2" s="856"/>
      <c r="CZW2" s="856"/>
      <c r="CZX2" s="856"/>
      <c r="CZY2" s="856"/>
      <c r="CZZ2" s="856"/>
      <c r="DAA2" s="856"/>
      <c r="DAB2" s="856"/>
      <c r="DAC2" s="856"/>
      <c r="DAD2" s="856"/>
      <c r="DAE2" s="856"/>
      <c r="DAF2" s="856"/>
      <c r="DAG2" s="856"/>
      <c r="DAH2" s="856"/>
      <c r="DAI2" s="856"/>
      <c r="DAJ2" s="856"/>
      <c r="DAK2" s="856"/>
      <c r="DAL2" s="856"/>
      <c r="DAM2" s="856"/>
      <c r="DAN2" s="856"/>
      <c r="DAO2" s="856"/>
      <c r="DAP2" s="856"/>
      <c r="DAQ2" s="856"/>
      <c r="DAR2" s="856"/>
      <c r="DAS2" s="856"/>
      <c r="DAT2" s="856"/>
      <c r="DAU2" s="856"/>
      <c r="DAV2" s="856"/>
      <c r="DAW2" s="856"/>
      <c r="DAX2" s="856"/>
      <c r="DAY2" s="856"/>
      <c r="DAZ2" s="856"/>
      <c r="DBA2" s="856"/>
      <c r="DBB2" s="856"/>
      <c r="DBC2" s="856"/>
      <c r="DBD2" s="856"/>
      <c r="DBE2" s="856"/>
      <c r="DBF2" s="856"/>
      <c r="DBG2" s="856"/>
      <c r="DBH2" s="856"/>
      <c r="DBI2" s="856"/>
      <c r="DBJ2" s="856"/>
      <c r="DBK2" s="856"/>
      <c r="DBL2" s="856"/>
      <c r="DBM2" s="856"/>
      <c r="DBN2" s="856"/>
      <c r="DBO2" s="856"/>
      <c r="DBP2" s="856"/>
      <c r="DBQ2" s="856"/>
      <c r="DBR2" s="856"/>
      <c r="DBS2" s="856"/>
      <c r="DBT2" s="856"/>
      <c r="DBU2" s="856"/>
      <c r="DBV2" s="856"/>
      <c r="DBW2" s="856"/>
      <c r="DBX2" s="856"/>
      <c r="DBY2" s="856"/>
      <c r="DBZ2" s="856"/>
      <c r="DCA2" s="856"/>
      <c r="DCB2" s="856"/>
      <c r="DCC2" s="856"/>
      <c r="DCD2" s="856"/>
      <c r="DCE2" s="856"/>
      <c r="DCF2" s="856"/>
      <c r="DCG2" s="856"/>
      <c r="DCH2" s="856"/>
      <c r="DCI2" s="856"/>
      <c r="DCJ2" s="856"/>
      <c r="DCK2" s="856"/>
      <c r="DCL2" s="856"/>
      <c r="DCM2" s="856"/>
      <c r="DCN2" s="856"/>
      <c r="DCO2" s="856"/>
      <c r="DCP2" s="856"/>
      <c r="DCQ2" s="856"/>
      <c r="DCR2" s="856"/>
      <c r="DCS2" s="856"/>
      <c r="DCT2" s="856"/>
      <c r="DCU2" s="856"/>
      <c r="DCV2" s="856"/>
      <c r="DCW2" s="856"/>
      <c r="DCX2" s="856"/>
      <c r="DCY2" s="856"/>
      <c r="DCZ2" s="856"/>
      <c r="DDA2" s="856"/>
      <c r="DDB2" s="856"/>
      <c r="DDC2" s="856"/>
      <c r="DDD2" s="856"/>
      <c r="DDE2" s="856"/>
      <c r="DDF2" s="856"/>
      <c r="DDG2" s="856"/>
      <c r="DDH2" s="856"/>
      <c r="DDI2" s="856"/>
      <c r="DDJ2" s="856"/>
      <c r="DDK2" s="856"/>
      <c r="DDL2" s="856"/>
      <c r="DDM2" s="856"/>
      <c r="DDN2" s="856"/>
      <c r="DDO2" s="856"/>
      <c r="DDP2" s="856"/>
      <c r="DDQ2" s="856"/>
      <c r="DDR2" s="856"/>
      <c r="DDS2" s="856"/>
      <c r="DDT2" s="856"/>
      <c r="DDU2" s="856"/>
      <c r="DDV2" s="856"/>
      <c r="DDW2" s="856"/>
      <c r="DDX2" s="856"/>
      <c r="DDY2" s="856"/>
      <c r="DDZ2" s="856"/>
      <c r="DEA2" s="856"/>
      <c r="DEB2" s="856"/>
      <c r="DEC2" s="856"/>
      <c r="DED2" s="856"/>
      <c r="DEE2" s="856"/>
      <c r="DEF2" s="856"/>
      <c r="DEG2" s="856"/>
      <c r="DEH2" s="856"/>
      <c r="DEI2" s="856"/>
      <c r="DEJ2" s="856"/>
      <c r="DEK2" s="856"/>
      <c r="DEL2" s="856"/>
      <c r="DEM2" s="856"/>
      <c r="DEN2" s="856"/>
      <c r="DEO2" s="856"/>
      <c r="DEP2" s="856"/>
      <c r="DEQ2" s="856"/>
      <c r="DER2" s="856"/>
      <c r="DES2" s="856"/>
      <c r="DET2" s="856"/>
      <c r="DEU2" s="856"/>
      <c r="DEV2" s="856"/>
      <c r="DEW2" s="856"/>
      <c r="DEX2" s="856"/>
      <c r="DEY2" s="856"/>
      <c r="DEZ2" s="856"/>
      <c r="DFA2" s="856"/>
      <c r="DFB2" s="856"/>
      <c r="DFC2" s="856"/>
      <c r="DFD2" s="856"/>
      <c r="DFE2" s="856"/>
      <c r="DFF2" s="856"/>
      <c r="DFG2" s="856"/>
      <c r="DFH2" s="856"/>
      <c r="DFI2" s="856"/>
      <c r="DFJ2" s="856"/>
      <c r="DFK2" s="856"/>
      <c r="DFL2" s="856"/>
      <c r="DFM2" s="856"/>
      <c r="DFN2" s="856"/>
      <c r="DFO2" s="856"/>
      <c r="DFP2" s="856"/>
      <c r="DFQ2" s="856"/>
      <c r="DFR2" s="856"/>
      <c r="DFS2" s="856"/>
      <c r="DFT2" s="856"/>
      <c r="DFU2" s="856"/>
      <c r="DFV2" s="856"/>
      <c r="DFW2" s="856"/>
      <c r="DFX2" s="856"/>
      <c r="DFY2" s="856"/>
      <c r="DFZ2" s="856"/>
      <c r="DGA2" s="856"/>
      <c r="DGB2" s="856"/>
      <c r="DGC2" s="856"/>
      <c r="DGD2" s="856"/>
      <c r="DGE2" s="856"/>
      <c r="DGF2" s="856"/>
      <c r="DGG2" s="856"/>
      <c r="DGH2" s="856"/>
      <c r="DGI2" s="856"/>
      <c r="DGJ2" s="856"/>
      <c r="DGK2" s="856"/>
      <c r="DGL2" s="856"/>
      <c r="DGM2" s="856"/>
      <c r="DGN2" s="856"/>
      <c r="DGO2" s="856"/>
      <c r="DGP2" s="856"/>
      <c r="DGQ2" s="856"/>
      <c r="DGR2" s="856"/>
      <c r="DGS2" s="856"/>
      <c r="DGT2" s="856"/>
      <c r="DGU2" s="856"/>
      <c r="DGV2" s="856"/>
      <c r="DGW2" s="856"/>
      <c r="DGX2" s="856"/>
      <c r="DGY2" s="856"/>
      <c r="DGZ2" s="856"/>
      <c r="DHA2" s="856"/>
      <c r="DHB2" s="856"/>
      <c r="DHC2" s="856"/>
      <c r="DHD2" s="856"/>
      <c r="DHE2" s="856"/>
      <c r="DHF2" s="856"/>
      <c r="DHG2" s="856"/>
      <c r="DHH2" s="856"/>
      <c r="DHI2" s="856"/>
      <c r="DHJ2" s="856"/>
      <c r="DHK2" s="856"/>
      <c r="DHL2" s="856"/>
      <c r="DHM2" s="856"/>
      <c r="DHN2" s="856"/>
      <c r="DHO2" s="856"/>
      <c r="DHP2" s="856"/>
      <c r="DHQ2" s="856"/>
      <c r="DHR2" s="856"/>
      <c r="DHS2" s="856"/>
      <c r="DHT2" s="856"/>
      <c r="DHU2" s="856"/>
      <c r="DHV2" s="856"/>
      <c r="DHW2" s="856"/>
      <c r="DHX2" s="856"/>
      <c r="DHY2" s="856"/>
      <c r="DHZ2" s="856"/>
      <c r="DIA2" s="856"/>
      <c r="DIB2" s="856"/>
      <c r="DIC2" s="856"/>
      <c r="DID2" s="856"/>
      <c r="DIE2" s="856"/>
      <c r="DIF2" s="856"/>
      <c r="DIG2" s="856"/>
      <c r="DIH2" s="856"/>
      <c r="DII2" s="856"/>
      <c r="DIJ2" s="856"/>
      <c r="DIK2" s="856"/>
      <c r="DIL2" s="856"/>
      <c r="DIM2" s="856"/>
      <c r="DIN2" s="856"/>
      <c r="DIO2" s="856"/>
      <c r="DIP2" s="856"/>
      <c r="DIQ2" s="856"/>
      <c r="DIR2" s="856"/>
      <c r="DIS2" s="856"/>
      <c r="DIT2" s="856"/>
      <c r="DIU2" s="856"/>
      <c r="DIV2" s="856"/>
      <c r="DIW2" s="856"/>
      <c r="DIX2" s="856"/>
      <c r="DIY2" s="856"/>
      <c r="DIZ2" s="856"/>
      <c r="DJA2" s="856"/>
      <c r="DJB2" s="856"/>
      <c r="DJC2" s="856"/>
      <c r="DJD2" s="856"/>
      <c r="DJE2" s="856"/>
      <c r="DJF2" s="856"/>
      <c r="DJG2" s="856"/>
      <c r="DJH2" s="856"/>
      <c r="DJI2" s="856"/>
      <c r="DJJ2" s="856"/>
      <c r="DJK2" s="856"/>
      <c r="DJL2" s="856"/>
      <c r="DJM2" s="856"/>
      <c r="DJN2" s="856"/>
      <c r="DJO2" s="856"/>
      <c r="DJP2" s="856"/>
      <c r="DJQ2" s="856"/>
      <c r="DJR2" s="856"/>
      <c r="DJS2" s="856"/>
      <c r="DJT2" s="856"/>
      <c r="DJU2" s="856"/>
      <c r="DJV2" s="856"/>
      <c r="DJW2" s="856"/>
      <c r="DJX2" s="856"/>
      <c r="DJY2" s="856"/>
      <c r="DJZ2" s="856"/>
      <c r="DKA2" s="856"/>
      <c r="DKB2" s="856"/>
      <c r="DKC2" s="856"/>
      <c r="DKD2" s="856"/>
      <c r="DKE2" s="856"/>
      <c r="DKF2" s="856"/>
      <c r="DKG2" s="856"/>
      <c r="DKH2" s="856"/>
      <c r="DKI2" s="856"/>
      <c r="DKJ2" s="856"/>
      <c r="DKK2" s="856"/>
      <c r="DKL2" s="856"/>
      <c r="DKM2" s="856"/>
      <c r="DKN2" s="856"/>
      <c r="DKO2" s="856"/>
      <c r="DKP2" s="856"/>
      <c r="DKQ2" s="856"/>
      <c r="DKR2" s="856"/>
      <c r="DKS2" s="856"/>
      <c r="DKT2" s="856"/>
      <c r="DKU2" s="856"/>
      <c r="DKV2" s="856"/>
      <c r="DKW2" s="856"/>
      <c r="DKX2" s="856"/>
      <c r="DKY2" s="856"/>
      <c r="DKZ2" s="856"/>
      <c r="DLA2" s="856"/>
      <c r="DLB2" s="856"/>
      <c r="DLC2" s="856"/>
      <c r="DLD2" s="856"/>
      <c r="DLE2" s="856"/>
      <c r="DLF2" s="856"/>
      <c r="DLG2" s="856"/>
      <c r="DLH2" s="856"/>
      <c r="DLI2" s="856"/>
      <c r="DLJ2" s="856"/>
      <c r="DLK2" s="856"/>
      <c r="DLL2" s="856"/>
      <c r="DLM2" s="856"/>
      <c r="DLN2" s="856"/>
      <c r="DLO2" s="856"/>
      <c r="DLP2" s="856"/>
      <c r="DLQ2" s="856"/>
      <c r="DLR2" s="856"/>
      <c r="DLS2" s="856"/>
      <c r="DLT2" s="856"/>
      <c r="DLU2" s="856"/>
      <c r="DLV2" s="856"/>
      <c r="DLW2" s="856"/>
      <c r="DLX2" s="856"/>
      <c r="DLY2" s="856"/>
      <c r="DLZ2" s="856"/>
      <c r="DMA2" s="856"/>
      <c r="DMB2" s="856"/>
      <c r="DMC2" s="856"/>
      <c r="DMD2" s="856"/>
      <c r="DME2" s="856"/>
      <c r="DMF2" s="856"/>
      <c r="DMG2" s="856"/>
      <c r="DMH2" s="856"/>
      <c r="DMI2" s="856"/>
      <c r="DMJ2" s="856"/>
      <c r="DMK2" s="856"/>
      <c r="DML2" s="856"/>
      <c r="DMM2" s="856"/>
      <c r="DMN2" s="856"/>
      <c r="DMO2" s="856"/>
      <c r="DMP2" s="856"/>
      <c r="DMQ2" s="856"/>
      <c r="DMR2" s="856"/>
      <c r="DMS2" s="856"/>
      <c r="DMT2" s="856"/>
      <c r="DMU2" s="856"/>
      <c r="DMV2" s="856"/>
      <c r="DMW2" s="856"/>
      <c r="DMX2" s="856"/>
      <c r="DMY2" s="856"/>
      <c r="DMZ2" s="856"/>
      <c r="DNA2" s="856"/>
      <c r="DNB2" s="856"/>
      <c r="DNC2" s="856"/>
      <c r="DND2" s="856"/>
      <c r="DNE2" s="856"/>
      <c r="DNF2" s="856"/>
      <c r="DNG2" s="856"/>
      <c r="DNH2" s="856"/>
      <c r="DNI2" s="856"/>
      <c r="DNJ2" s="856"/>
      <c r="DNK2" s="856"/>
      <c r="DNL2" s="856"/>
      <c r="DNM2" s="856"/>
      <c r="DNN2" s="856"/>
      <c r="DNO2" s="856"/>
      <c r="DNP2" s="856"/>
      <c r="DNQ2" s="856"/>
      <c r="DNR2" s="856"/>
      <c r="DNS2" s="856"/>
      <c r="DNT2" s="856"/>
      <c r="DNU2" s="856"/>
      <c r="DNV2" s="856"/>
      <c r="DNW2" s="856"/>
      <c r="DNX2" s="856"/>
      <c r="DNY2" s="856"/>
      <c r="DNZ2" s="856"/>
      <c r="DOA2" s="856"/>
      <c r="DOB2" s="856"/>
      <c r="DOC2" s="856"/>
      <c r="DOD2" s="856"/>
      <c r="DOE2" s="856"/>
      <c r="DOF2" s="856"/>
      <c r="DOG2" s="856"/>
      <c r="DOH2" s="856"/>
      <c r="DOI2" s="856"/>
      <c r="DOJ2" s="856"/>
      <c r="DOK2" s="856"/>
      <c r="DOL2" s="856"/>
      <c r="DOM2" s="856"/>
      <c r="DON2" s="856"/>
      <c r="DOO2" s="856"/>
      <c r="DOP2" s="856"/>
      <c r="DOQ2" s="856"/>
      <c r="DOR2" s="856"/>
      <c r="DOS2" s="856"/>
      <c r="DOT2" s="856"/>
      <c r="DOU2" s="856"/>
      <c r="DOV2" s="856"/>
      <c r="DOW2" s="856"/>
      <c r="DOX2" s="856"/>
      <c r="DOY2" s="856"/>
      <c r="DOZ2" s="856"/>
      <c r="DPA2" s="856"/>
      <c r="DPB2" s="856"/>
      <c r="DPC2" s="856"/>
      <c r="DPD2" s="856"/>
      <c r="DPE2" s="856"/>
      <c r="DPF2" s="856"/>
      <c r="DPG2" s="856"/>
      <c r="DPH2" s="856"/>
      <c r="DPI2" s="856"/>
      <c r="DPJ2" s="856"/>
      <c r="DPK2" s="856"/>
      <c r="DPL2" s="856"/>
      <c r="DPM2" s="856"/>
      <c r="DPN2" s="856"/>
      <c r="DPO2" s="856"/>
      <c r="DPP2" s="856"/>
      <c r="DPQ2" s="856"/>
      <c r="DPR2" s="856"/>
      <c r="DPS2" s="856"/>
      <c r="DPT2" s="856"/>
      <c r="DPU2" s="856"/>
      <c r="DPV2" s="856"/>
      <c r="DPW2" s="856"/>
      <c r="DPX2" s="856"/>
      <c r="DPY2" s="856"/>
      <c r="DPZ2" s="856"/>
      <c r="DQA2" s="856"/>
      <c r="DQB2" s="856"/>
      <c r="DQC2" s="856"/>
      <c r="DQD2" s="856"/>
      <c r="DQE2" s="856"/>
      <c r="DQF2" s="856"/>
      <c r="DQG2" s="856"/>
      <c r="DQH2" s="856"/>
      <c r="DQI2" s="856"/>
      <c r="DQJ2" s="856"/>
      <c r="DQK2" s="856"/>
      <c r="DQL2" s="856"/>
      <c r="DQM2" s="856"/>
      <c r="DQN2" s="856"/>
      <c r="DQO2" s="856"/>
      <c r="DQP2" s="856"/>
      <c r="DQQ2" s="856"/>
      <c r="DQR2" s="856"/>
      <c r="DQS2" s="856"/>
      <c r="DQT2" s="856"/>
      <c r="DQU2" s="856"/>
      <c r="DQV2" s="856"/>
      <c r="DQW2" s="856"/>
      <c r="DQX2" s="856"/>
      <c r="DQY2" s="856"/>
      <c r="DQZ2" s="856"/>
      <c r="DRA2" s="856"/>
      <c r="DRB2" s="856"/>
      <c r="DRC2" s="856"/>
      <c r="DRD2" s="856"/>
      <c r="DRE2" s="856"/>
      <c r="DRF2" s="856"/>
      <c r="DRG2" s="856"/>
      <c r="DRH2" s="856"/>
      <c r="DRI2" s="856"/>
      <c r="DRJ2" s="856"/>
      <c r="DRK2" s="856"/>
      <c r="DRL2" s="856"/>
      <c r="DRM2" s="856"/>
      <c r="DRN2" s="856"/>
      <c r="DRO2" s="856"/>
      <c r="DRP2" s="856"/>
      <c r="DRQ2" s="856"/>
      <c r="DRR2" s="856"/>
      <c r="DRS2" s="856"/>
      <c r="DRT2" s="856"/>
      <c r="DRU2" s="856"/>
      <c r="DRV2" s="856"/>
      <c r="DRW2" s="856"/>
      <c r="DRX2" s="856"/>
      <c r="DRY2" s="856"/>
      <c r="DRZ2" s="856"/>
      <c r="DSA2" s="856"/>
      <c r="DSB2" s="856"/>
      <c r="DSC2" s="856"/>
      <c r="DSD2" s="856"/>
      <c r="DSE2" s="856"/>
      <c r="DSF2" s="856"/>
      <c r="DSG2" s="856"/>
      <c r="DSH2" s="856"/>
      <c r="DSI2" s="856"/>
      <c r="DSJ2" s="856"/>
      <c r="DSK2" s="856"/>
      <c r="DSL2" s="856"/>
      <c r="DSM2" s="856"/>
      <c r="DSN2" s="856"/>
      <c r="DSO2" s="856"/>
      <c r="DSP2" s="856"/>
      <c r="DSQ2" s="856"/>
      <c r="DSR2" s="856"/>
      <c r="DSS2" s="856"/>
      <c r="DST2" s="856"/>
      <c r="DSU2" s="856"/>
      <c r="DSV2" s="856"/>
      <c r="DSW2" s="856"/>
      <c r="DSX2" s="856"/>
      <c r="DSY2" s="856"/>
      <c r="DSZ2" s="856"/>
      <c r="DTA2" s="856"/>
      <c r="DTB2" s="856"/>
      <c r="DTC2" s="856"/>
      <c r="DTD2" s="856"/>
      <c r="DTE2" s="856"/>
      <c r="DTF2" s="856"/>
      <c r="DTG2" s="856"/>
      <c r="DTH2" s="856"/>
      <c r="DTI2" s="856"/>
      <c r="DTJ2" s="856"/>
      <c r="DTK2" s="856"/>
      <c r="DTL2" s="856"/>
      <c r="DTM2" s="856"/>
      <c r="DTN2" s="856"/>
      <c r="DTO2" s="856"/>
      <c r="DTP2" s="856"/>
      <c r="DTQ2" s="856"/>
      <c r="DTR2" s="856"/>
      <c r="DTS2" s="856"/>
      <c r="DTT2" s="856"/>
      <c r="DTU2" s="856"/>
      <c r="DTV2" s="856"/>
      <c r="DTW2" s="856"/>
      <c r="DTX2" s="856"/>
      <c r="DTY2" s="856"/>
      <c r="DTZ2" s="856"/>
      <c r="DUA2" s="856"/>
      <c r="DUB2" s="856"/>
      <c r="DUC2" s="856"/>
      <c r="DUD2" s="856"/>
      <c r="DUE2" s="856"/>
      <c r="DUF2" s="856"/>
      <c r="DUG2" s="856"/>
      <c r="DUH2" s="856"/>
      <c r="DUI2" s="856"/>
      <c r="DUJ2" s="856"/>
      <c r="DUK2" s="856"/>
      <c r="DUL2" s="856"/>
      <c r="DUM2" s="856"/>
      <c r="DUN2" s="856"/>
      <c r="DUO2" s="856"/>
      <c r="DUP2" s="856"/>
      <c r="DUQ2" s="856"/>
      <c r="DUR2" s="856"/>
      <c r="DUS2" s="856"/>
      <c r="DUT2" s="856"/>
      <c r="DUU2" s="856"/>
      <c r="DUV2" s="856"/>
      <c r="DUW2" s="856"/>
      <c r="DUX2" s="856"/>
      <c r="DUY2" s="856"/>
      <c r="DUZ2" s="856"/>
      <c r="DVA2" s="856"/>
      <c r="DVB2" s="856"/>
      <c r="DVC2" s="856"/>
      <c r="DVD2" s="856"/>
      <c r="DVE2" s="856"/>
      <c r="DVF2" s="856"/>
      <c r="DVG2" s="856"/>
      <c r="DVH2" s="856"/>
      <c r="DVI2" s="856"/>
      <c r="DVJ2" s="856"/>
      <c r="DVK2" s="856"/>
      <c r="DVL2" s="856"/>
      <c r="DVM2" s="856"/>
      <c r="DVN2" s="856"/>
      <c r="DVO2" s="856"/>
      <c r="DVP2" s="856"/>
      <c r="DVQ2" s="856"/>
      <c r="DVR2" s="856"/>
      <c r="DVS2" s="856"/>
      <c r="DVT2" s="856"/>
      <c r="DVU2" s="856"/>
      <c r="DVV2" s="856"/>
      <c r="DVW2" s="856"/>
      <c r="DVX2" s="856"/>
      <c r="DVY2" s="856"/>
      <c r="DVZ2" s="856"/>
      <c r="DWA2" s="856"/>
      <c r="DWB2" s="856"/>
      <c r="DWC2" s="856"/>
      <c r="DWD2" s="856"/>
      <c r="DWE2" s="856"/>
      <c r="DWF2" s="856"/>
      <c r="DWG2" s="856"/>
      <c r="DWH2" s="856"/>
      <c r="DWI2" s="856"/>
      <c r="DWJ2" s="856"/>
      <c r="DWK2" s="856"/>
      <c r="DWL2" s="856"/>
      <c r="DWM2" s="856"/>
      <c r="DWN2" s="856"/>
      <c r="DWO2" s="856"/>
      <c r="DWP2" s="856"/>
      <c r="DWQ2" s="856"/>
      <c r="DWR2" s="856"/>
      <c r="DWS2" s="856"/>
      <c r="DWT2" s="856"/>
      <c r="DWU2" s="856"/>
      <c r="DWV2" s="856"/>
      <c r="DWW2" s="856"/>
      <c r="DWX2" s="856"/>
      <c r="DWY2" s="856"/>
      <c r="DWZ2" s="856"/>
      <c r="DXA2" s="856"/>
      <c r="DXB2" s="856"/>
      <c r="DXC2" s="856"/>
      <c r="DXD2" s="856"/>
      <c r="DXE2" s="856"/>
      <c r="DXF2" s="856"/>
      <c r="DXG2" s="856"/>
      <c r="DXH2" s="856"/>
      <c r="DXI2" s="856"/>
      <c r="DXJ2" s="856"/>
      <c r="DXK2" s="856"/>
      <c r="DXL2" s="856"/>
      <c r="DXM2" s="856"/>
      <c r="DXN2" s="856"/>
      <c r="DXO2" s="856"/>
      <c r="DXP2" s="856"/>
      <c r="DXQ2" s="856"/>
      <c r="DXR2" s="856"/>
      <c r="DXS2" s="856"/>
      <c r="DXT2" s="856"/>
      <c r="DXU2" s="856"/>
      <c r="DXV2" s="856"/>
      <c r="DXW2" s="856"/>
      <c r="DXX2" s="856"/>
      <c r="DXY2" s="856"/>
      <c r="DXZ2" s="856"/>
      <c r="DYA2" s="856"/>
      <c r="DYB2" s="856"/>
      <c r="DYC2" s="856"/>
      <c r="DYD2" s="856"/>
      <c r="DYE2" s="856"/>
      <c r="DYF2" s="856"/>
      <c r="DYG2" s="856"/>
      <c r="DYH2" s="856"/>
      <c r="DYI2" s="856"/>
      <c r="DYJ2" s="856"/>
      <c r="DYK2" s="856"/>
      <c r="DYL2" s="856"/>
      <c r="DYM2" s="856"/>
      <c r="DYN2" s="856"/>
      <c r="DYO2" s="856"/>
      <c r="DYP2" s="856"/>
      <c r="DYQ2" s="856"/>
      <c r="DYR2" s="856"/>
      <c r="DYS2" s="856"/>
      <c r="DYT2" s="856"/>
      <c r="DYU2" s="856"/>
      <c r="DYV2" s="856"/>
      <c r="DYW2" s="856"/>
      <c r="DYX2" s="856"/>
      <c r="DYY2" s="856"/>
      <c r="DYZ2" s="856"/>
      <c r="DZA2" s="856"/>
      <c r="DZB2" s="856"/>
      <c r="DZC2" s="856"/>
      <c r="DZD2" s="856"/>
      <c r="DZE2" s="856"/>
      <c r="DZF2" s="856"/>
      <c r="DZG2" s="856"/>
      <c r="DZH2" s="856"/>
      <c r="DZI2" s="856"/>
      <c r="DZJ2" s="856"/>
      <c r="DZK2" s="856"/>
      <c r="DZL2" s="856"/>
      <c r="DZM2" s="856"/>
      <c r="DZN2" s="856"/>
      <c r="DZO2" s="856"/>
      <c r="DZP2" s="856"/>
      <c r="DZQ2" s="856"/>
      <c r="DZR2" s="856"/>
      <c r="DZS2" s="856"/>
      <c r="DZT2" s="856"/>
      <c r="DZU2" s="856"/>
      <c r="DZV2" s="856"/>
      <c r="DZW2" s="856"/>
      <c r="DZX2" s="856"/>
      <c r="DZY2" s="856"/>
      <c r="DZZ2" s="856"/>
      <c r="EAA2" s="856"/>
      <c r="EAB2" s="856"/>
      <c r="EAC2" s="856"/>
      <c r="EAD2" s="856"/>
      <c r="EAE2" s="856"/>
      <c r="EAF2" s="856"/>
      <c r="EAG2" s="856"/>
      <c r="EAH2" s="856"/>
      <c r="EAI2" s="856"/>
      <c r="EAJ2" s="856"/>
      <c r="EAK2" s="856"/>
      <c r="EAL2" s="856"/>
      <c r="EAM2" s="856"/>
      <c r="EAN2" s="856"/>
      <c r="EAO2" s="856"/>
      <c r="EAP2" s="856"/>
      <c r="EAQ2" s="856"/>
      <c r="EAR2" s="856"/>
      <c r="EAS2" s="856"/>
      <c r="EAT2" s="856"/>
      <c r="EAU2" s="856"/>
      <c r="EAV2" s="856"/>
      <c r="EAW2" s="856"/>
      <c r="EAX2" s="856"/>
      <c r="EAY2" s="856"/>
      <c r="EAZ2" s="856"/>
      <c r="EBA2" s="856"/>
      <c r="EBB2" s="856"/>
      <c r="EBC2" s="856"/>
      <c r="EBD2" s="856"/>
      <c r="EBE2" s="856"/>
      <c r="EBF2" s="856"/>
      <c r="EBG2" s="856"/>
      <c r="EBH2" s="856"/>
      <c r="EBI2" s="856"/>
      <c r="EBJ2" s="856"/>
      <c r="EBK2" s="856"/>
      <c r="EBL2" s="856"/>
      <c r="EBM2" s="856"/>
      <c r="EBN2" s="856"/>
      <c r="EBO2" s="856"/>
      <c r="EBP2" s="856"/>
      <c r="EBQ2" s="856"/>
      <c r="EBR2" s="856"/>
      <c r="EBS2" s="856"/>
      <c r="EBT2" s="856"/>
      <c r="EBU2" s="856"/>
      <c r="EBV2" s="856"/>
      <c r="EBW2" s="856"/>
      <c r="EBX2" s="856"/>
      <c r="EBY2" s="856"/>
      <c r="EBZ2" s="856"/>
      <c r="ECA2" s="856"/>
      <c r="ECB2" s="856"/>
      <c r="ECC2" s="856"/>
      <c r="ECD2" s="856"/>
      <c r="ECE2" s="856"/>
      <c r="ECF2" s="856"/>
      <c r="ECG2" s="856"/>
      <c r="ECH2" s="856"/>
      <c r="ECI2" s="856"/>
      <c r="ECJ2" s="856"/>
      <c r="ECK2" s="856"/>
      <c r="ECL2" s="856"/>
      <c r="ECM2" s="856"/>
      <c r="ECN2" s="856"/>
      <c r="ECO2" s="856"/>
      <c r="ECP2" s="856"/>
      <c r="ECQ2" s="856"/>
      <c r="ECR2" s="856"/>
      <c r="ECS2" s="856"/>
      <c r="ECT2" s="856"/>
      <c r="ECU2" s="856"/>
      <c r="ECV2" s="856"/>
      <c r="ECW2" s="856"/>
      <c r="ECX2" s="856"/>
      <c r="ECY2" s="856"/>
      <c r="ECZ2" s="856"/>
      <c r="EDA2" s="856"/>
      <c r="EDB2" s="856"/>
      <c r="EDC2" s="856"/>
      <c r="EDD2" s="856"/>
      <c r="EDE2" s="856"/>
      <c r="EDF2" s="856"/>
      <c r="EDG2" s="856"/>
      <c r="EDH2" s="856"/>
      <c r="EDI2" s="856"/>
      <c r="EDJ2" s="856"/>
      <c r="EDK2" s="856"/>
      <c r="EDL2" s="856"/>
      <c r="EDM2" s="856"/>
      <c r="EDN2" s="856"/>
      <c r="EDO2" s="856"/>
      <c r="EDP2" s="856"/>
      <c r="EDQ2" s="856"/>
      <c r="EDR2" s="856"/>
      <c r="EDS2" s="856"/>
      <c r="EDT2" s="856"/>
      <c r="EDU2" s="856"/>
      <c r="EDV2" s="856"/>
      <c r="EDW2" s="856"/>
      <c r="EDX2" s="856"/>
      <c r="EDY2" s="856"/>
      <c r="EDZ2" s="856"/>
      <c r="EEA2" s="856"/>
      <c r="EEB2" s="856"/>
      <c r="EEC2" s="856"/>
      <c r="EED2" s="856"/>
      <c r="EEE2" s="856"/>
      <c r="EEF2" s="856"/>
      <c r="EEG2" s="856"/>
      <c r="EEH2" s="856"/>
      <c r="EEI2" s="856"/>
      <c r="EEJ2" s="856"/>
      <c r="EEK2" s="856"/>
      <c r="EEL2" s="856"/>
      <c r="EEM2" s="856"/>
      <c r="EEN2" s="856"/>
      <c r="EEO2" s="856"/>
      <c r="EEP2" s="856"/>
      <c r="EEQ2" s="856"/>
      <c r="EER2" s="856"/>
      <c r="EES2" s="856"/>
      <c r="EET2" s="856"/>
      <c r="EEU2" s="856"/>
      <c r="EEV2" s="856"/>
      <c r="EEW2" s="856"/>
      <c r="EEX2" s="856"/>
      <c r="EEY2" s="856"/>
      <c r="EEZ2" s="856"/>
      <c r="EFA2" s="856"/>
      <c r="EFB2" s="856"/>
      <c r="EFC2" s="856"/>
      <c r="EFD2" s="856"/>
      <c r="EFE2" s="856"/>
      <c r="EFF2" s="856"/>
      <c r="EFG2" s="856"/>
      <c r="EFH2" s="856"/>
      <c r="EFI2" s="856"/>
      <c r="EFJ2" s="856"/>
      <c r="EFK2" s="856"/>
      <c r="EFL2" s="856"/>
      <c r="EFM2" s="856"/>
      <c r="EFN2" s="856"/>
      <c r="EFO2" s="856"/>
      <c r="EFP2" s="856"/>
      <c r="EFQ2" s="856"/>
      <c r="EFR2" s="856"/>
      <c r="EFS2" s="856"/>
      <c r="EFT2" s="856"/>
      <c r="EFU2" s="856"/>
      <c r="EFV2" s="856"/>
      <c r="EFW2" s="856"/>
      <c r="EFX2" s="856"/>
      <c r="EFY2" s="856"/>
      <c r="EFZ2" s="856"/>
      <c r="EGA2" s="856"/>
      <c r="EGB2" s="856"/>
      <c r="EGC2" s="856"/>
      <c r="EGD2" s="856"/>
      <c r="EGE2" s="856"/>
      <c r="EGF2" s="856"/>
      <c r="EGG2" s="856"/>
      <c r="EGH2" s="856"/>
      <c r="EGI2" s="856"/>
      <c r="EGJ2" s="856"/>
      <c r="EGK2" s="856"/>
      <c r="EGL2" s="856"/>
      <c r="EGM2" s="856"/>
      <c r="EGN2" s="856"/>
      <c r="EGO2" s="856"/>
      <c r="EGP2" s="856"/>
      <c r="EGQ2" s="856"/>
      <c r="EGR2" s="856"/>
      <c r="EGS2" s="856"/>
      <c r="EGT2" s="856"/>
      <c r="EGU2" s="856"/>
      <c r="EGV2" s="856"/>
      <c r="EGW2" s="856"/>
      <c r="EGX2" s="856"/>
      <c r="EGY2" s="856"/>
      <c r="EGZ2" s="856"/>
      <c r="EHA2" s="856"/>
      <c r="EHB2" s="856"/>
      <c r="EHC2" s="856"/>
      <c r="EHD2" s="856"/>
      <c r="EHE2" s="856"/>
      <c r="EHF2" s="856"/>
      <c r="EHG2" s="856"/>
      <c r="EHH2" s="856"/>
      <c r="EHI2" s="856"/>
      <c r="EHJ2" s="856"/>
      <c r="EHK2" s="856"/>
      <c r="EHL2" s="856"/>
      <c r="EHM2" s="856"/>
      <c r="EHN2" s="856"/>
      <c r="EHO2" s="856"/>
      <c r="EHP2" s="856"/>
      <c r="EHQ2" s="856"/>
      <c r="EHR2" s="856"/>
      <c r="EHS2" s="856"/>
      <c r="EHT2" s="856"/>
      <c r="EHU2" s="856"/>
      <c r="EHV2" s="856"/>
      <c r="EHW2" s="856"/>
      <c r="EHX2" s="856"/>
      <c r="EHY2" s="856"/>
      <c r="EHZ2" s="856"/>
      <c r="EIA2" s="856"/>
      <c r="EIB2" s="856"/>
      <c r="EIC2" s="856"/>
      <c r="EID2" s="856"/>
      <c r="EIE2" s="856"/>
      <c r="EIF2" s="856"/>
      <c r="EIG2" s="856"/>
      <c r="EIH2" s="856"/>
      <c r="EII2" s="856"/>
      <c r="EIJ2" s="856"/>
      <c r="EIK2" s="856"/>
      <c r="EIL2" s="856"/>
      <c r="EIM2" s="856"/>
      <c r="EIN2" s="856"/>
      <c r="EIO2" s="856"/>
      <c r="EIP2" s="856"/>
      <c r="EIQ2" s="856"/>
      <c r="EIR2" s="856"/>
      <c r="EIS2" s="856"/>
      <c r="EIT2" s="856"/>
      <c r="EIU2" s="856"/>
      <c r="EIV2" s="856"/>
      <c r="EIW2" s="856"/>
      <c r="EIX2" s="856"/>
      <c r="EIY2" s="856"/>
      <c r="EIZ2" s="856"/>
      <c r="EJA2" s="856"/>
      <c r="EJB2" s="856"/>
      <c r="EJC2" s="856"/>
      <c r="EJD2" s="856"/>
      <c r="EJE2" s="856"/>
      <c r="EJF2" s="856"/>
      <c r="EJG2" s="856"/>
      <c r="EJH2" s="856"/>
      <c r="EJI2" s="856"/>
      <c r="EJJ2" s="856"/>
      <c r="EJK2" s="856"/>
      <c r="EJL2" s="856"/>
      <c r="EJM2" s="856"/>
      <c r="EJN2" s="856"/>
      <c r="EJO2" s="856"/>
      <c r="EJP2" s="856"/>
      <c r="EJQ2" s="856"/>
      <c r="EJR2" s="856"/>
      <c r="EJS2" s="856"/>
      <c r="EJT2" s="856"/>
      <c r="EJU2" s="856"/>
      <c r="EJV2" s="856"/>
      <c r="EJW2" s="856"/>
      <c r="EJX2" s="856"/>
      <c r="EJY2" s="856"/>
      <c r="EJZ2" s="856"/>
      <c r="EKA2" s="856"/>
      <c r="EKB2" s="856"/>
      <c r="EKC2" s="856"/>
      <c r="EKD2" s="856"/>
      <c r="EKE2" s="856"/>
      <c r="EKF2" s="856"/>
      <c r="EKG2" s="856"/>
      <c r="EKH2" s="856"/>
      <c r="EKI2" s="856"/>
      <c r="EKJ2" s="856"/>
      <c r="EKK2" s="856"/>
      <c r="EKL2" s="856"/>
      <c r="EKM2" s="856"/>
      <c r="EKN2" s="856"/>
      <c r="EKO2" s="856"/>
      <c r="EKP2" s="856"/>
      <c r="EKQ2" s="856"/>
      <c r="EKR2" s="856"/>
      <c r="EKS2" s="856"/>
      <c r="EKT2" s="856"/>
      <c r="EKU2" s="856"/>
      <c r="EKV2" s="856"/>
      <c r="EKW2" s="856"/>
      <c r="EKX2" s="856"/>
      <c r="EKY2" s="856"/>
      <c r="EKZ2" s="856"/>
      <c r="ELA2" s="856"/>
      <c r="ELB2" s="856"/>
      <c r="ELC2" s="856"/>
      <c r="ELD2" s="856"/>
      <c r="ELE2" s="856"/>
      <c r="ELF2" s="856"/>
      <c r="ELG2" s="856"/>
      <c r="ELH2" s="856"/>
      <c r="ELI2" s="856"/>
      <c r="ELJ2" s="856"/>
      <c r="ELK2" s="856"/>
      <c r="ELL2" s="856"/>
      <c r="ELM2" s="856"/>
      <c r="ELN2" s="856"/>
      <c r="ELO2" s="856"/>
      <c r="ELP2" s="856"/>
      <c r="ELQ2" s="856"/>
      <c r="ELR2" s="856"/>
      <c r="ELS2" s="856"/>
      <c r="ELT2" s="856"/>
      <c r="ELU2" s="856"/>
      <c r="ELV2" s="856"/>
      <c r="ELW2" s="856"/>
      <c r="ELX2" s="856"/>
      <c r="ELY2" s="856"/>
      <c r="ELZ2" s="856"/>
      <c r="EMA2" s="856"/>
      <c r="EMB2" s="856"/>
      <c r="EMC2" s="856"/>
      <c r="EMD2" s="856"/>
      <c r="EME2" s="856"/>
      <c r="EMF2" s="856"/>
      <c r="EMG2" s="856"/>
      <c r="EMH2" s="856"/>
      <c r="EMI2" s="856"/>
      <c r="EMJ2" s="856"/>
      <c r="EMK2" s="856"/>
      <c r="EML2" s="856"/>
      <c r="EMM2" s="856"/>
      <c r="EMN2" s="856"/>
      <c r="EMO2" s="856"/>
      <c r="EMP2" s="856"/>
      <c r="EMQ2" s="856"/>
      <c r="EMR2" s="856"/>
      <c r="EMS2" s="856"/>
      <c r="EMT2" s="856"/>
      <c r="EMU2" s="856"/>
      <c r="EMV2" s="856"/>
      <c r="EMW2" s="856"/>
      <c r="EMX2" s="856"/>
      <c r="EMY2" s="856"/>
      <c r="EMZ2" s="856"/>
      <c r="ENA2" s="856"/>
      <c r="ENB2" s="856"/>
      <c r="ENC2" s="856"/>
      <c r="END2" s="856"/>
      <c r="ENE2" s="856"/>
      <c r="ENF2" s="856"/>
      <c r="ENG2" s="856"/>
      <c r="ENH2" s="856"/>
      <c r="ENI2" s="856"/>
      <c r="ENJ2" s="856"/>
      <c r="ENK2" s="856"/>
      <c r="ENL2" s="856"/>
      <c r="ENM2" s="856"/>
      <c r="ENN2" s="856"/>
      <c r="ENO2" s="856"/>
      <c r="ENP2" s="856"/>
      <c r="ENQ2" s="856"/>
      <c r="ENR2" s="856"/>
      <c r="ENS2" s="856"/>
      <c r="ENT2" s="856"/>
      <c r="ENU2" s="856"/>
      <c r="ENV2" s="856"/>
      <c r="ENW2" s="856"/>
      <c r="ENX2" s="856"/>
      <c r="ENY2" s="856"/>
      <c r="ENZ2" s="856"/>
      <c r="EOA2" s="856"/>
      <c r="EOB2" s="856"/>
      <c r="EOC2" s="856"/>
      <c r="EOD2" s="856"/>
      <c r="EOE2" s="856"/>
      <c r="EOF2" s="856"/>
      <c r="EOG2" s="856"/>
      <c r="EOH2" s="856"/>
      <c r="EOI2" s="856"/>
      <c r="EOJ2" s="856"/>
      <c r="EOK2" s="856"/>
      <c r="EOL2" s="856"/>
      <c r="EOM2" s="856"/>
      <c r="EON2" s="856"/>
      <c r="EOO2" s="856"/>
      <c r="EOP2" s="856"/>
      <c r="EOQ2" s="856"/>
      <c r="EOR2" s="856"/>
      <c r="EOS2" s="856"/>
      <c r="EOT2" s="856"/>
      <c r="EOU2" s="856"/>
      <c r="EOV2" s="856"/>
      <c r="EOW2" s="856"/>
      <c r="EOX2" s="856"/>
      <c r="EOY2" s="856"/>
      <c r="EOZ2" s="856"/>
      <c r="EPA2" s="856"/>
      <c r="EPB2" s="856"/>
      <c r="EPC2" s="856"/>
      <c r="EPD2" s="856"/>
      <c r="EPE2" s="856"/>
      <c r="EPF2" s="856"/>
      <c r="EPG2" s="856"/>
      <c r="EPH2" s="856"/>
      <c r="EPI2" s="856"/>
      <c r="EPJ2" s="856"/>
      <c r="EPK2" s="856"/>
      <c r="EPL2" s="856"/>
      <c r="EPM2" s="856"/>
      <c r="EPN2" s="856"/>
      <c r="EPO2" s="856"/>
      <c r="EPP2" s="856"/>
      <c r="EPQ2" s="856"/>
      <c r="EPR2" s="856"/>
      <c r="EPS2" s="856"/>
      <c r="EPT2" s="856"/>
      <c r="EPU2" s="856"/>
      <c r="EPV2" s="856"/>
      <c r="EPW2" s="856"/>
      <c r="EPX2" s="856"/>
      <c r="EPY2" s="856"/>
      <c r="EPZ2" s="856"/>
      <c r="EQA2" s="856"/>
      <c r="EQB2" s="856"/>
      <c r="EQC2" s="856"/>
      <c r="EQD2" s="856"/>
      <c r="EQE2" s="856"/>
      <c r="EQF2" s="856"/>
      <c r="EQG2" s="856"/>
      <c r="EQH2" s="856"/>
      <c r="EQI2" s="856"/>
      <c r="EQJ2" s="856"/>
      <c r="EQK2" s="856"/>
      <c r="EQL2" s="856"/>
      <c r="EQM2" s="856"/>
      <c r="EQN2" s="856"/>
      <c r="EQO2" s="856"/>
      <c r="EQP2" s="856"/>
      <c r="EQQ2" s="856"/>
      <c r="EQR2" s="856"/>
      <c r="EQS2" s="856"/>
      <c r="EQT2" s="856"/>
      <c r="EQU2" s="856"/>
      <c r="EQV2" s="856"/>
      <c r="EQW2" s="856"/>
      <c r="EQX2" s="856"/>
      <c r="EQY2" s="856"/>
      <c r="EQZ2" s="856"/>
      <c r="ERA2" s="856"/>
      <c r="ERB2" s="856"/>
      <c r="ERC2" s="856"/>
      <c r="ERD2" s="856"/>
      <c r="ERE2" s="856"/>
      <c r="ERF2" s="856"/>
      <c r="ERG2" s="856"/>
      <c r="ERH2" s="856"/>
      <c r="ERI2" s="856"/>
      <c r="ERJ2" s="856"/>
      <c r="ERK2" s="856"/>
      <c r="ERL2" s="856"/>
      <c r="ERM2" s="856"/>
      <c r="ERN2" s="856"/>
      <c r="ERO2" s="856"/>
      <c r="ERP2" s="856"/>
      <c r="ERQ2" s="856"/>
      <c r="ERR2" s="856"/>
      <c r="ERS2" s="856"/>
      <c r="ERT2" s="856"/>
      <c r="ERU2" s="856"/>
      <c r="ERV2" s="856"/>
      <c r="ERW2" s="856"/>
      <c r="ERX2" s="856"/>
      <c r="ERY2" s="856"/>
      <c r="ERZ2" s="856"/>
      <c r="ESA2" s="856"/>
      <c r="ESB2" s="856"/>
      <c r="ESC2" s="856"/>
      <c r="ESD2" s="856"/>
      <c r="ESE2" s="856"/>
      <c r="ESF2" s="856"/>
      <c r="ESG2" s="856"/>
      <c r="ESH2" s="856"/>
      <c r="ESI2" s="856"/>
      <c r="ESJ2" s="856"/>
      <c r="ESK2" s="856"/>
      <c r="ESL2" s="856"/>
      <c r="ESM2" s="856"/>
      <c r="ESN2" s="856"/>
      <c r="ESO2" s="856"/>
      <c r="ESP2" s="856"/>
      <c r="ESQ2" s="856"/>
      <c r="ESR2" s="856"/>
      <c r="ESS2" s="856"/>
      <c r="EST2" s="856"/>
      <c r="ESU2" s="856"/>
      <c r="ESV2" s="856"/>
      <c r="ESW2" s="856"/>
      <c r="ESX2" s="856"/>
      <c r="ESY2" s="856"/>
      <c r="ESZ2" s="856"/>
      <c r="ETA2" s="856"/>
      <c r="ETB2" s="856"/>
      <c r="ETC2" s="856"/>
      <c r="ETD2" s="856"/>
      <c r="ETE2" s="856"/>
      <c r="ETF2" s="856"/>
      <c r="ETG2" s="856"/>
      <c r="ETH2" s="856"/>
      <c r="ETI2" s="856"/>
      <c r="ETJ2" s="856"/>
      <c r="ETK2" s="856"/>
      <c r="ETL2" s="856"/>
      <c r="ETM2" s="856"/>
      <c r="ETN2" s="856"/>
      <c r="ETO2" s="856"/>
      <c r="ETP2" s="856"/>
      <c r="ETQ2" s="856"/>
      <c r="ETR2" s="856"/>
      <c r="ETS2" s="856"/>
      <c r="ETT2" s="856"/>
      <c r="ETU2" s="856"/>
      <c r="ETV2" s="856"/>
      <c r="ETW2" s="856"/>
      <c r="ETX2" s="856"/>
      <c r="ETY2" s="856"/>
      <c r="ETZ2" s="856"/>
      <c r="EUA2" s="856"/>
      <c r="EUB2" s="856"/>
      <c r="EUC2" s="856"/>
      <c r="EUD2" s="856"/>
      <c r="EUE2" s="856"/>
      <c r="EUF2" s="856"/>
      <c r="EUG2" s="856"/>
      <c r="EUH2" s="856"/>
      <c r="EUI2" s="856"/>
      <c r="EUJ2" s="856"/>
      <c r="EUK2" s="856"/>
      <c r="EUL2" s="856"/>
      <c r="EUM2" s="856"/>
      <c r="EUN2" s="856"/>
      <c r="EUO2" s="856"/>
      <c r="EUP2" s="856"/>
      <c r="EUQ2" s="856"/>
      <c r="EUR2" s="856"/>
      <c r="EUS2" s="856"/>
      <c r="EUT2" s="856"/>
      <c r="EUU2" s="856"/>
      <c r="EUV2" s="856"/>
      <c r="EUW2" s="856"/>
      <c r="EUX2" s="856"/>
      <c r="EUY2" s="856"/>
      <c r="EUZ2" s="856"/>
      <c r="EVA2" s="856"/>
      <c r="EVB2" s="856"/>
      <c r="EVC2" s="856"/>
      <c r="EVD2" s="856"/>
      <c r="EVE2" s="856"/>
      <c r="EVF2" s="856"/>
      <c r="EVG2" s="856"/>
      <c r="EVH2" s="856"/>
      <c r="EVI2" s="856"/>
      <c r="EVJ2" s="856"/>
      <c r="EVK2" s="856"/>
      <c r="EVL2" s="856"/>
      <c r="EVM2" s="856"/>
      <c r="EVN2" s="856"/>
      <c r="EVO2" s="856"/>
      <c r="EVP2" s="856"/>
      <c r="EVQ2" s="856"/>
      <c r="EVR2" s="856"/>
      <c r="EVS2" s="856"/>
      <c r="EVT2" s="856"/>
      <c r="EVU2" s="856"/>
      <c r="EVV2" s="856"/>
      <c r="EVW2" s="856"/>
      <c r="EVX2" s="856"/>
      <c r="EVY2" s="856"/>
      <c r="EVZ2" s="856"/>
      <c r="EWA2" s="856"/>
      <c r="EWB2" s="856"/>
      <c r="EWC2" s="856"/>
      <c r="EWD2" s="856"/>
      <c r="EWE2" s="856"/>
      <c r="EWF2" s="856"/>
      <c r="EWG2" s="856"/>
      <c r="EWH2" s="856"/>
      <c r="EWI2" s="856"/>
      <c r="EWJ2" s="856"/>
      <c r="EWK2" s="856"/>
      <c r="EWL2" s="856"/>
      <c r="EWM2" s="856"/>
      <c r="EWN2" s="856"/>
      <c r="EWO2" s="856"/>
      <c r="EWP2" s="856"/>
      <c r="EWQ2" s="856"/>
      <c r="EWR2" s="856"/>
      <c r="EWS2" s="856"/>
      <c r="EWT2" s="856"/>
      <c r="EWU2" s="856"/>
      <c r="EWV2" s="856"/>
      <c r="EWW2" s="856"/>
      <c r="EWX2" s="856"/>
      <c r="EWY2" s="856"/>
      <c r="EWZ2" s="856"/>
      <c r="EXA2" s="856"/>
      <c r="EXB2" s="856"/>
      <c r="EXC2" s="856"/>
      <c r="EXD2" s="856"/>
      <c r="EXE2" s="856"/>
      <c r="EXF2" s="856"/>
      <c r="EXG2" s="856"/>
      <c r="EXH2" s="856"/>
      <c r="EXI2" s="856"/>
      <c r="EXJ2" s="856"/>
      <c r="EXK2" s="856"/>
      <c r="EXL2" s="856"/>
      <c r="EXM2" s="856"/>
      <c r="EXN2" s="856"/>
      <c r="EXO2" s="856"/>
      <c r="EXP2" s="856"/>
      <c r="EXQ2" s="856"/>
      <c r="EXR2" s="856"/>
      <c r="EXS2" s="856"/>
      <c r="EXT2" s="856"/>
      <c r="EXU2" s="856"/>
      <c r="EXV2" s="856"/>
      <c r="EXW2" s="856"/>
      <c r="EXX2" s="856"/>
      <c r="EXY2" s="856"/>
      <c r="EXZ2" s="856"/>
      <c r="EYA2" s="856"/>
      <c r="EYB2" s="856"/>
      <c r="EYC2" s="856"/>
      <c r="EYD2" s="856"/>
      <c r="EYE2" s="856"/>
      <c r="EYF2" s="856"/>
      <c r="EYG2" s="856"/>
      <c r="EYH2" s="856"/>
      <c r="EYI2" s="856"/>
      <c r="EYJ2" s="856"/>
      <c r="EYK2" s="856"/>
      <c r="EYL2" s="856"/>
      <c r="EYM2" s="856"/>
      <c r="EYN2" s="856"/>
      <c r="EYO2" s="856"/>
      <c r="EYP2" s="856"/>
      <c r="EYQ2" s="856"/>
      <c r="EYR2" s="856"/>
      <c r="EYS2" s="856"/>
      <c r="EYT2" s="856"/>
      <c r="EYU2" s="856"/>
      <c r="EYV2" s="856"/>
      <c r="EYW2" s="856"/>
      <c r="EYX2" s="856"/>
      <c r="EYY2" s="856"/>
      <c r="EYZ2" s="856"/>
      <c r="EZA2" s="856"/>
      <c r="EZB2" s="856"/>
      <c r="EZC2" s="856"/>
      <c r="EZD2" s="856"/>
      <c r="EZE2" s="856"/>
      <c r="EZF2" s="856"/>
      <c r="EZG2" s="856"/>
      <c r="EZH2" s="856"/>
      <c r="EZI2" s="856"/>
      <c r="EZJ2" s="856"/>
      <c r="EZK2" s="856"/>
      <c r="EZL2" s="856"/>
      <c r="EZM2" s="856"/>
      <c r="EZN2" s="856"/>
      <c r="EZO2" s="856"/>
      <c r="EZP2" s="856"/>
      <c r="EZQ2" s="856"/>
      <c r="EZR2" s="856"/>
      <c r="EZS2" s="856"/>
      <c r="EZT2" s="856"/>
      <c r="EZU2" s="856"/>
      <c r="EZV2" s="856"/>
      <c r="EZW2" s="856"/>
      <c r="EZX2" s="856"/>
      <c r="EZY2" s="856"/>
      <c r="EZZ2" s="856"/>
      <c r="FAA2" s="856"/>
      <c r="FAB2" s="856"/>
      <c r="FAC2" s="856"/>
      <c r="FAD2" s="856"/>
      <c r="FAE2" s="856"/>
      <c r="FAF2" s="856"/>
      <c r="FAG2" s="856"/>
      <c r="FAH2" s="856"/>
      <c r="FAI2" s="856"/>
      <c r="FAJ2" s="856"/>
      <c r="FAK2" s="856"/>
      <c r="FAL2" s="856"/>
      <c r="FAM2" s="856"/>
      <c r="FAN2" s="856"/>
      <c r="FAO2" s="856"/>
      <c r="FAP2" s="856"/>
      <c r="FAQ2" s="856"/>
      <c r="FAR2" s="856"/>
      <c r="FAS2" s="856"/>
      <c r="FAT2" s="856"/>
      <c r="FAU2" s="856"/>
      <c r="FAV2" s="856"/>
      <c r="FAW2" s="856"/>
      <c r="FAX2" s="856"/>
      <c r="FAY2" s="856"/>
      <c r="FAZ2" s="856"/>
      <c r="FBA2" s="856"/>
      <c r="FBB2" s="856"/>
      <c r="FBC2" s="856"/>
      <c r="FBD2" s="856"/>
      <c r="FBE2" s="856"/>
      <c r="FBF2" s="856"/>
      <c r="FBG2" s="856"/>
      <c r="FBH2" s="856"/>
      <c r="FBI2" s="856"/>
      <c r="FBJ2" s="856"/>
      <c r="FBK2" s="856"/>
      <c r="FBL2" s="856"/>
      <c r="FBM2" s="856"/>
      <c r="FBN2" s="856"/>
      <c r="FBO2" s="856"/>
      <c r="FBP2" s="856"/>
      <c r="FBQ2" s="856"/>
      <c r="FBR2" s="856"/>
      <c r="FBS2" s="856"/>
      <c r="FBT2" s="856"/>
      <c r="FBU2" s="856"/>
      <c r="FBV2" s="856"/>
      <c r="FBW2" s="856"/>
      <c r="FBX2" s="856"/>
      <c r="FBY2" s="856"/>
      <c r="FBZ2" s="856"/>
      <c r="FCA2" s="856"/>
      <c r="FCB2" s="856"/>
      <c r="FCC2" s="856"/>
      <c r="FCD2" s="856"/>
      <c r="FCE2" s="856"/>
      <c r="FCF2" s="856"/>
      <c r="FCG2" s="856"/>
      <c r="FCH2" s="856"/>
      <c r="FCI2" s="856"/>
      <c r="FCJ2" s="856"/>
      <c r="FCK2" s="856"/>
      <c r="FCL2" s="856"/>
      <c r="FCM2" s="856"/>
      <c r="FCN2" s="856"/>
      <c r="FCO2" s="856"/>
      <c r="FCP2" s="856"/>
      <c r="FCQ2" s="856"/>
      <c r="FCR2" s="856"/>
      <c r="FCS2" s="856"/>
      <c r="FCT2" s="856"/>
      <c r="FCU2" s="856"/>
      <c r="FCV2" s="856"/>
      <c r="FCW2" s="856"/>
      <c r="FCX2" s="856"/>
      <c r="FCY2" s="856"/>
      <c r="FCZ2" s="856"/>
      <c r="FDA2" s="856"/>
      <c r="FDB2" s="856"/>
      <c r="FDC2" s="856"/>
      <c r="FDD2" s="856"/>
      <c r="FDE2" s="856"/>
      <c r="FDF2" s="856"/>
      <c r="FDG2" s="856"/>
      <c r="FDH2" s="856"/>
      <c r="FDI2" s="856"/>
      <c r="FDJ2" s="856"/>
      <c r="FDK2" s="856"/>
      <c r="FDL2" s="856"/>
      <c r="FDM2" s="856"/>
      <c r="FDN2" s="856"/>
      <c r="FDO2" s="856"/>
      <c r="FDP2" s="856"/>
      <c r="FDQ2" s="856"/>
      <c r="FDR2" s="856"/>
      <c r="FDS2" s="856"/>
      <c r="FDT2" s="856"/>
      <c r="FDU2" s="856"/>
      <c r="FDV2" s="856"/>
      <c r="FDW2" s="856"/>
      <c r="FDX2" s="856"/>
      <c r="FDY2" s="856"/>
      <c r="FDZ2" s="856"/>
      <c r="FEA2" s="856"/>
      <c r="FEB2" s="856"/>
      <c r="FEC2" s="856"/>
      <c r="FED2" s="856"/>
      <c r="FEE2" s="856"/>
      <c r="FEF2" s="856"/>
      <c r="FEG2" s="856"/>
      <c r="FEH2" s="856"/>
      <c r="FEI2" s="856"/>
      <c r="FEJ2" s="856"/>
      <c r="FEK2" s="856"/>
      <c r="FEL2" s="856"/>
      <c r="FEM2" s="856"/>
      <c r="FEN2" s="856"/>
      <c r="FEO2" s="856"/>
      <c r="FEP2" s="856"/>
      <c r="FEQ2" s="856"/>
      <c r="FER2" s="856"/>
      <c r="FES2" s="856"/>
      <c r="FET2" s="856"/>
      <c r="FEU2" s="856"/>
      <c r="FEV2" s="856"/>
      <c r="FEW2" s="856"/>
      <c r="FEX2" s="856"/>
      <c r="FEY2" s="856"/>
      <c r="FEZ2" s="856"/>
      <c r="FFA2" s="856"/>
      <c r="FFB2" s="856"/>
      <c r="FFC2" s="856"/>
      <c r="FFD2" s="856"/>
      <c r="FFE2" s="856"/>
      <c r="FFF2" s="856"/>
      <c r="FFG2" s="856"/>
      <c r="FFH2" s="856"/>
      <c r="FFI2" s="856"/>
      <c r="FFJ2" s="856"/>
      <c r="FFK2" s="856"/>
      <c r="FFL2" s="856"/>
      <c r="FFM2" s="856"/>
      <c r="FFN2" s="856"/>
      <c r="FFO2" s="856"/>
      <c r="FFP2" s="856"/>
      <c r="FFQ2" s="856"/>
      <c r="FFR2" s="856"/>
      <c r="FFS2" s="856"/>
      <c r="FFT2" s="856"/>
      <c r="FFU2" s="856"/>
      <c r="FFV2" s="856"/>
      <c r="FFW2" s="856"/>
      <c r="FFX2" s="856"/>
      <c r="FFY2" s="856"/>
      <c r="FFZ2" s="856"/>
      <c r="FGA2" s="856"/>
      <c r="FGB2" s="856"/>
      <c r="FGC2" s="856"/>
      <c r="FGD2" s="856"/>
      <c r="FGE2" s="856"/>
      <c r="FGF2" s="856"/>
      <c r="FGG2" s="856"/>
      <c r="FGH2" s="856"/>
      <c r="FGI2" s="856"/>
      <c r="FGJ2" s="856"/>
      <c r="FGK2" s="856"/>
      <c r="FGL2" s="856"/>
      <c r="FGM2" s="856"/>
      <c r="FGN2" s="856"/>
      <c r="FGO2" s="856"/>
      <c r="FGP2" s="856"/>
      <c r="FGQ2" s="856"/>
      <c r="FGR2" s="856"/>
      <c r="FGS2" s="856"/>
      <c r="FGT2" s="856"/>
      <c r="FGU2" s="856"/>
      <c r="FGV2" s="856"/>
      <c r="FGW2" s="856"/>
      <c r="FGX2" s="856"/>
      <c r="FGY2" s="856"/>
      <c r="FGZ2" s="856"/>
      <c r="FHA2" s="856"/>
      <c r="FHB2" s="856"/>
      <c r="FHC2" s="856"/>
      <c r="FHD2" s="856"/>
      <c r="FHE2" s="856"/>
      <c r="FHF2" s="856"/>
      <c r="FHG2" s="856"/>
      <c r="FHH2" s="856"/>
      <c r="FHI2" s="856"/>
      <c r="FHJ2" s="856"/>
      <c r="FHK2" s="856"/>
      <c r="FHL2" s="856"/>
      <c r="FHM2" s="856"/>
      <c r="FHN2" s="856"/>
      <c r="FHO2" s="856"/>
      <c r="FHP2" s="856"/>
      <c r="FHQ2" s="856"/>
      <c r="FHR2" s="856"/>
      <c r="FHS2" s="856"/>
      <c r="FHT2" s="856"/>
      <c r="FHU2" s="856"/>
      <c r="FHV2" s="856"/>
      <c r="FHW2" s="856"/>
      <c r="FHX2" s="856"/>
      <c r="FHY2" s="856"/>
      <c r="FHZ2" s="856"/>
      <c r="FIA2" s="856"/>
      <c r="FIB2" s="856"/>
      <c r="FIC2" s="856"/>
      <c r="FID2" s="856"/>
      <c r="FIE2" s="856"/>
      <c r="FIF2" s="856"/>
      <c r="FIG2" s="856"/>
      <c r="FIH2" s="856"/>
      <c r="FII2" s="856"/>
      <c r="FIJ2" s="856"/>
      <c r="FIK2" s="856"/>
      <c r="FIL2" s="856"/>
      <c r="FIM2" s="856"/>
      <c r="FIN2" s="856"/>
      <c r="FIO2" s="856"/>
      <c r="FIP2" s="856"/>
      <c r="FIQ2" s="856"/>
      <c r="FIR2" s="856"/>
      <c r="FIS2" s="856"/>
      <c r="FIT2" s="856"/>
      <c r="FIU2" s="856"/>
      <c r="FIV2" s="856"/>
      <c r="FIW2" s="856"/>
      <c r="FIX2" s="856"/>
      <c r="FIY2" s="856"/>
      <c r="FIZ2" s="856"/>
      <c r="FJA2" s="856"/>
      <c r="FJB2" s="856"/>
      <c r="FJC2" s="856"/>
      <c r="FJD2" s="856"/>
      <c r="FJE2" s="856"/>
      <c r="FJF2" s="856"/>
      <c r="FJG2" s="856"/>
      <c r="FJH2" s="856"/>
      <c r="FJI2" s="856"/>
      <c r="FJJ2" s="856"/>
      <c r="FJK2" s="856"/>
      <c r="FJL2" s="856"/>
      <c r="FJM2" s="856"/>
      <c r="FJN2" s="856"/>
      <c r="FJO2" s="856"/>
      <c r="FJP2" s="856"/>
      <c r="FJQ2" s="856"/>
      <c r="FJR2" s="856"/>
      <c r="FJS2" s="856"/>
      <c r="FJT2" s="856"/>
      <c r="FJU2" s="856"/>
      <c r="FJV2" s="856"/>
      <c r="FJW2" s="856"/>
      <c r="FJX2" s="856"/>
      <c r="FJY2" s="856"/>
      <c r="FJZ2" s="856"/>
      <c r="FKA2" s="856"/>
      <c r="FKB2" s="856"/>
      <c r="FKC2" s="856"/>
      <c r="FKD2" s="856"/>
      <c r="FKE2" s="856"/>
      <c r="FKF2" s="856"/>
      <c r="FKG2" s="856"/>
      <c r="FKH2" s="856"/>
      <c r="FKI2" s="856"/>
      <c r="FKJ2" s="856"/>
      <c r="FKK2" s="856"/>
      <c r="FKL2" s="856"/>
      <c r="FKM2" s="856"/>
      <c r="FKN2" s="856"/>
      <c r="FKO2" s="856"/>
      <c r="FKP2" s="856"/>
      <c r="FKQ2" s="856"/>
      <c r="FKR2" s="856"/>
      <c r="FKS2" s="856"/>
      <c r="FKT2" s="856"/>
      <c r="FKU2" s="856"/>
      <c r="FKV2" s="856"/>
      <c r="FKW2" s="856"/>
      <c r="FKX2" s="856"/>
      <c r="FKY2" s="856"/>
      <c r="FKZ2" s="856"/>
      <c r="FLA2" s="856"/>
      <c r="FLB2" s="856"/>
      <c r="FLC2" s="856"/>
      <c r="FLD2" s="856"/>
      <c r="FLE2" s="856"/>
      <c r="FLF2" s="856"/>
      <c r="FLG2" s="856"/>
      <c r="FLH2" s="856"/>
      <c r="FLI2" s="856"/>
      <c r="FLJ2" s="856"/>
      <c r="FLK2" s="856"/>
      <c r="FLL2" s="856"/>
      <c r="FLM2" s="856"/>
      <c r="FLN2" s="856"/>
      <c r="FLO2" s="856"/>
      <c r="FLP2" s="856"/>
      <c r="FLQ2" s="856"/>
      <c r="FLR2" s="856"/>
      <c r="FLS2" s="856"/>
      <c r="FLT2" s="856"/>
      <c r="FLU2" s="856"/>
      <c r="FLV2" s="856"/>
      <c r="FLW2" s="856"/>
      <c r="FLX2" s="856"/>
      <c r="FLY2" s="856"/>
      <c r="FLZ2" s="856"/>
      <c r="FMA2" s="856"/>
      <c r="FMB2" s="856"/>
      <c r="FMC2" s="856"/>
      <c r="FMD2" s="856"/>
      <c r="FME2" s="856"/>
      <c r="FMF2" s="856"/>
      <c r="FMG2" s="856"/>
      <c r="FMH2" s="856"/>
      <c r="FMI2" s="856"/>
      <c r="FMJ2" s="856"/>
      <c r="FMK2" s="856"/>
      <c r="FML2" s="856"/>
      <c r="FMM2" s="856"/>
      <c r="FMN2" s="856"/>
      <c r="FMO2" s="856"/>
      <c r="FMP2" s="856"/>
      <c r="FMQ2" s="856"/>
      <c r="FMR2" s="856"/>
      <c r="FMS2" s="856"/>
      <c r="FMT2" s="856"/>
      <c r="FMU2" s="856"/>
      <c r="FMV2" s="856"/>
      <c r="FMW2" s="856"/>
      <c r="FMX2" s="856"/>
      <c r="FMY2" s="856"/>
      <c r="FMZ2" s="856"/>
      <c r="FNA2" s="856"/>
      <c r="FNB2" s="856"/>
      <c r="FNC2" s="856"/>
      <c r="FND2" s="856"/>
      <c r="FNE2" s="856"/>
      <c r="FNF2" s="856"/>
      <c r="FNG2" s="856"/>
      <c r="FNH2" s="856"/>
      <c r="FNI2" s="856"/>
      <c r="FNJ2" s="856"/>
      <c r="FNK2" s="856"/>
      <c r="FNL2" s="856"/>
      <c r="FNM2" s="856"/>
      <c r="FNN2" s="856"/>
      <c r="FNO2" s="856"/>
      <c r="FNP2" s="856"/>
      <c r="FNQ2" s="856"/>
      <c r="FNR2" s="856"/>
      <c r="FNS2" s="856"/>
      <c r="FNT2" s="856"/>
      <c r="FNU2" s="856"/>
      <c r="FNV2" s="856"/>
      <c r="FNW2" s="856"/>
      <c r="FNX2" s="856"/>
      <c r="FNY2" s="856"/>
      <c r="FNZ2" s="856"/>
      <c r="FOA2" s="856"/>
      <c r="FOB2" s="856"/>
      <c r="FOC2" s="856"/>
      <c r="FOD2" s="856"/>
      <c r="FOE2" s="856"/>
      <c r="FOF2" s="856"/>
      <c r="FOG2" s="856"/>
      <c r="FOH2" s="856"/>
      <c r="FOI2" s="856"/>
      <c r="FOJ2" s="856"/>
      <c r="FOK2" s="856"/>
      <c r="FOL2" s="856"/>
      <c r="FOM2" s="856"/>
      <c r="FON2" s="856"/>
      <c r="FOO2" s="856"/>
      <c r="FOP2" s="856"/>
      <c r="FOQ2" s="856"/>
      <c r="FOR2" s="856"/>
      <c r="FOS2" s="856"/>
      <c r="FOT2" s="856"/>
      <c r="FOU2" s="856"/>
      <c r="FOV2" s="856"/>
      <c r="FOW2" s="856"/>
      <c r="FOX2" s="856"/>
      <c r="FOY2" s="856"/>
      <c r="FOZ2" s="856"/>
      <c r="FPA2" s="856"/>
      <c r="FPB2" s="856"/>
      <c r="FPC2" s="856"/>
      <c r="FPD2" s="856"/>
      <c r="FPE2" s="856"/>
      <c r="FPF2" s="856"/>
      <c r="FPG2" s="856"/>
      <c r="FPH2" s="856"/>
      <c r="FPI2" s="856"/>
      <c r="FPJ2" s="856"/>
      <c r="FPK2" s="856"/>
      <c r="FPL2" s="856"/>
      <c r="FPM2" s="856"/>
      <c r="FPN2" s="856"/>
      <c r="FPO2" s="856"/>
      <c r="FPP2" s="856"/>
      <c r="FPQ2" s="856"/>
      <c r="FPR2" s="856"/>
      <c r="FPS2" s="856"/>
      <c r="FPT2" s="856"/>
      <c r="FPU2" s="856"/>
      <c r="FPV2" s="856"/>
      <c r="FPW2" s="856"/>
      <c r="FPX2" s="856"/>
      <c r="FPY2" s="856"/>
      <c r="FPZ2" s="856"/>
      <c r="FQA2" s="856"/>
      <c r="FQB2" s="856"/>
      <c r="FQC2" s="856"/>
      <c r="FQD2" s="856"/>
      <c r="FQE2" s="856"/>
      <c r="FQF2" s="856"/>
      <c r="FQG2" s="856"/>
      <c r="FQH2" s="856"/>
      <c r="FQI2" s="856"/>
      <c r="FQJ2" s="856"/>
      <c r="FQK2" s="856"/>
      <c r="FQL2" s="856"/>
      <c r="FQM2" s="856"/>
      <c r="FQN2" s="856"/>
      <c r="FQO2" s="856"/>
      <c r="FQP2" s="856"/>
      <c r="FQQ2" s="856"/>
      <c r="FQR2" s="856"/>
      <c r="FQS2" s="856"/>
      <c r="FQT2" s="856"/>
      <c r="FQU2" s="856"/>
      <c r="FQV2" s="856"/>
      <c r="FQW2" s="856"/>
      <c r="FQX2" s="856"/>
      <c r="FQY2" s="856"/>
      <c r="FQZ2" s="856"/>
      <c r="FRA2" s="856"/>
      <c r="FRB2" s="856"/>
      <c r="FRC2" s="856"/>
      <c r="FRD2" s="856"/>
      <c r="FRE2" s="856"/>
      <c r="FRF2" s="856"/>
      <c r="FRG2" s="856"/>
      <c r="FRH2" s="856"/>
      <c r="FRI2" s="856"/>
      <c r="FRJ2" s="856"/>
      <c r="FRK2" s="856"/>
      <c r="FRL2" s="856"/>
      <c r="FRM2" s="856"/>
      <c r="FRN2" s="856"/>
      <c r="FRO2" s="856"/>
      <c r="FRP2" s="856"/>
      <c r="FRQ2" s="856"/>
      <c r="FRR2" s="856"/>
      <c r="FRS2" s="856"/>
      <c r="FRT2" s="856"/>
      <c r="FRU2" s="856"/>
      <c r="FRV2" s="856"/>
      <c r="FRW2" s="856"/>
      <c r="FRX2" s="856"/>
      <c r="FRY2" s="856"/>
      <c r="FRZ2" s="856"/>
      <c r="FSA2" s="856"/>
      <c r="FSB2" s="856"/>
      <c r="FSC2" s="856"/>
      <c r="FSD2" s="856"/>
      <c r="FSE2" s="856"/>
      <c r="FSF2" s="856"/>
      <c r="FSG2" s="856"/>
      <c r="FSH2" s="856"/>
      <c r="FSI2" s="856"/>
      <c r="FSJ2" s="856"/>
      <c r="FSK2" s="856"/>
      <c r="FSL2" s="856"/>
      <c r="FSM2" s="856"/>
      <c r="FSN2" s="856"/>
      <c r="FSO2" s="856"/>
      <c r="FSP2" s="856"/>
      <c r="FSQ2" s="856"/>
      <c r="FSR2" s="856"/>
      <c r="FSS2" s="856"/>
      <c r="FST2" s="856"/>
      <c r="FSU2" s="856"/>
      <c r="FSV2" s="856"/>
      <c r="FSW2" s="856"/>
      <c r="FSX2" s="856"/>
      <c r="FSY2" s="856"/>
      <c r="FSZ2" s="856"/>
      <c r="FTA2" s="856"/>
      <c r="FTB2" s="856"/>
      <c r="FTC2" s="856"/>
      <c r="FTD2" s="856"/>
      <c r="FTE2" s="856"/>
      <c r="FTF2" s="856"/>
      <c r="FTG2" s="856"/>
      <c r="FTH2" s="856"/>
      <c r="FTI2" s="856"/>
      <c r="FTJ2" s="856"/>
      <c r="FTK2" s="856"/>
      <c r="FTL2" s="856"/>
      <c r="FTM2" s="856"/>
      <c r="FTN2" s="856"/>
      <c r="FTO2" s="856"/>
      <c r="FTP2" s="856"/>
      <c r="FTQ2" s="856"/>
      <c r="FTR2" s="856"/>
      <c r="FTS2" s="856"/>
      <c r="FTT2" s="856"/>
      <c r="FTU2" s="856"/>
      <c r="FTV2" s="856"/>
      <c r="FTW2" s="856"/>
      <c r="FTX2" s="856"/>
      <c r="FTY2" s="856"/>
      <c r="FTZ2" s="856"/>
      <c r="FUA2" s="856"/>
      <c r="FUB2" s="856"/>
      <c r="FUC2" s="856"/>
      <c r="FUD2" s="856"/>
      <c r="FUE2" s="856"/>
      <c r="FUF2" s="856"/>
      <c r="FUG2" s="856"/>
      <c r="FUH2" s="856"/>
      <c r="FUI2" s="856"/>
      <c r="FUJ2" s="856"/>
      <c r="FUK2" s="856"/>
      <c r="FUL2" s="856"/>
      <c r="FUM2" s="856"/>
      <c r="FUN2" s="856"/>
      <c r="FUO2" s="856"/>
      <c r="FUP2" s="856"/>
      <c r="FUQ2" s="856"/>
      <c r="FUR2" s="856"/>
      <c r="FUS2" s="856"/>
      <c r="FUT2" s="856"/>
      <c r="FUU2" s="856"/>
      <c r="FUV2" s="856"/>
      <c r="FUW2" s="856"/>
      <c r="FUX2" s="856"/>
      <c r="FUY2" s="856"/>
      <c r="FUZ2" s="856"/>
      <c r="FVA2" s="856"/>
      <c r="FVB2" s="856"/>
      <c r="FVC2" s="856"/>
      <c r="FVD2" s="856"/>
      <c r="FVE2" s="856"/>
      <c r="FVF2" s="856"/>
      <c r="FVG2" s="856"/>
      <c r="FVH2" s="856"/>
      <c r="FVI2" s="856"/>
      <c r="FVJ2" s="856"/>
      <c r="FVK2" s="856"/>
      <c r="FVL2" s="856"/>
      <c r="FVM2" s="856"/>
      <c r="FVN2" s="856"/>
      <c r="FVO2" s="856"/>
      <c r="FVP2" s="856"/>
      <c r="FVQ2" s="856"/>
      <c r="FVR2" s="856"/>
      <c r="FVS2" s="856"/>
      <c r="FVT2" s="856"/>
      <c r="FVU2" s="856"/>
      <c r="FVV2" s="856"/>
      <c r="FVW2" s="856"/>
      <c r="FVX2" s="856"/>
      <c r="FVY2" s="856"/>
      <c r="FVZ2" s="856"/>
      <c r="FWA2" s="856"/>
      <c r="FWB2" s="856"/>
      <c r="FWC2" s="856"/>
      <c r="FWD2" s="856"/>
      <c r="FWE2" s="856"/>
      <c r="FWF2" s="856"/>
      <c r="FWG2" s="856"/>
      <c r="FWH2" s="856"/>
      <c r="FWI2" s="856"/>
      <c r="FWJ2" s="856"/>
      <c r="FWK2" s="856"/>
      <c r="FWL2" s="856"/>
      <c r="FWM2" s="856"/>
      <c r="FWN2" s="856"/>
      <c r="FWO2" s="856"/>
      <c r="FWP2" s="856"/>
      <c r="FWQ2" s="856"/>
      <c r="FWR2" s="856"/>
      <c r="FWS2" s="856"/>
      <c r="FWT2" s="856"/>
      <c r="FWU2" s="856"/>
      <c r="FWV2" s="856"/>
      <c r="FWW2" s="856"/>
      <c r="FWX2" s="856"/>
      <c r="FWY2" s="856"/>
      <c r="FWZ2" s="856"/>
      <c r="FXA2" s="856"/>
      <c r="FXB2" s="856"/>
      <c r="FXC2" s="856"/>
      <c r="FXD2" s="856"/>
      <c r="FXE2" s="856"/>
      <c r="FXF2" s="856"/>
      <c r="FXG2" s="856"/>
      <c r="FXH2" s="856"/>
      <c r="FXI2" s="856"/>
      <c r="FXJ2" s="856"/>
      <c r="FXK2" s="856"/>
      <c r="FXL2" s="856"/>
      <c r="FXM2" s="856"/>
      <c r="FXN2" s="856"/>
      <c r="FXO2" s="856"/>
      <c r="FXP2" s="856"/>
      <c r="FXQ2" s="856"/>
      <c r="FXR2" s="856"/>
      <c r="FXS2" s="856"/>
      <c r="FXT2" s="856"/>
      <c r="FXU2" s="856"/>
      <c r="FXV2" s="856"/>
      <c r="FXW2" s="856"/>
      <c r="FXX2" s="856"/>
      <c r="FXY2" s="856"/>
      <c r="FXZ2" s="856"/>
      <c r="FYA2" s="856"/>
      <c r="FYB2" s="856"/>
      <c r="FYC2" s="856"/>
      <c r="FYD2" s="856"/>
      <c r="FYE2" s="856"/>
      <c r="FYF2" s="856"/>
      <c r="FYG2" s="856"/>
      <c r="FYH2" s="856"/>
      <c r="FYI2" s="856"/>
      <c r="FYJ2" s="856"/>
      <c r="FYK2" s="856"/>
      <c r="FYL2" s="856"/>
      <c r="FYM2" s="856"/>
      <c r="FYN2" s="856"/>
      <c r="FYO2" s="856"/>
      <c r="FYP2" s="856"/>
      <c r="FYQ2" s="856"/>
      <c r="FYR2" s="856"/>
      <c r="FYS2" s="856"/>
      <c r="FYT2" s="856"/>
      <c r="FYU2" s="856"/>
      <c r="FYV2" s="856"/>
      <c r="FYW2" s="856"/>
      <c r="FYX2" s="856"/>
      <c r="FYY2" s="856"/>
      <c r="FYZ2" s="856"/>
      <c r="FZA2" s="856"/>
      <c r="FZB2" s="856"/>
      <c r="FZC2" s="856"/>
      <c r="FZD2" s="856"/>
      <c r="FZE2" s="856"/>
      <c r="FZF2" s="856"/>
      <c r="FZG2" s="856"/>
      <c r="FZH2" s="856"/>
      <c r="FZI2" s="856"/>
      <c r="FZJ2" s="856"/>
      <c r="FZK2" s="856"/>
      <c r="FZL2" s="856"/>
      <c r="FZM2" s="856"/>
      <c r="FZN2" s="856"/>
      <c r="FZO2" s="856"/>
      <c r="FZP2" s="856"/>
      <c r="FZQ2" s="856"/>
      <c r="FZR2" s="856"/>
      <c r="FZS2" s="856"/>
      <c r="FZT2" s="856"/>
      <c r="FZU2" s="856"/>
      <c r="FZV2" s="856"/>
      <c r="FZW2" s="856"/>
      <c r="FZX2" s="856"/>
      <c r="FZY2" s="856"/>
      <c r="FZZ2" s="856"/>
      <c r="GAA2" s="856"/>
      <c r="GAB2" s="856"/>
      <c r="GAC2" s="856"/>
      <c r="GAD2" s="856"/>
      <c r="GAE2" s="856"/>
      <c r="GAF2" s="856"/>
      <c r="GAG2" s="856"/>
      <c r="GAH2" s="856"/>
      <c r="GAI2" s="856"/>
      <c r="GAJ2" s="856"/>
      <c r="GAK2" s="856"/>
      <c r="GAL2" s="856"/>
      <c r="GAM2" s="856"/>
      <c r="GAN2" s="856"/>
      <c r="GAO2" s="856"/>
      <c r="GAP2" s="856"/>
      <c r="GAQ2" s="856"/>
      <c r="GAR2" s="856"/>
      <c r="GAS2" s="856"/>
      <c r="GAT2" s="856"/>
      <c r="GAU2" s="856"/>
      <c r="GAV2" s="856"/>
      <c r="GAW2" s="856"/>
      <c r="GAX2" s="856"/>
      <c r="GAY2" s="856"/>
      <c r="GAZ2" s="856"/>
      <c r="GBA2" s="856"/>
      <c r="GBB2" s="856"/>
      <c r="GBC2" s="856"/>
      <c r="GBD2" s="856"/>
      <c r="GBE2" s="856"/>
      <c r="GBF2" s="856"/>
      <c r="GBG2" s="856"/>
      <c r="GBH2" s="856"/>
      <c r="GBI2" s="856"/>
      <c r="GBJ2" s="856"/>
      <c r="GBK2" s="856"/>
      <c r="GBL2" s="856"/>
      <c r="GBM2" s="856"/>
      <c r="GBN2" s="856"/>
      <c r="GBO2" s="856"/>
      <c r="GBP2" s="856"/>
      <c r="GBQ2" s="856"/>
      <c r="GBR2" s="856"/>
      <c r="GBS2" s="856"/>
      <c r="GBT2" s="856"/>
      <c r="GBU2" s="856"/>
      <c r="GBV2" s="856"/>
      <c r="GBW2" s="856"/>
      <c r="GBX2" s="856"/>
      <c r="GBY2" s="856"/>
      <c r="GBZ2" s="856"/>
      <c r="GCA2" s="856"/>
      <c r="GCB2" s="856"/>
      <c r="GCC2" s="856"/>
      <c r="GCD2" s="856"/>
      <c r="GCE2" s="856"/>
      <c r="GCF2" s="856"/>
      <c r="GCG2" s="856"/>
      <c r="GCH2" s="856"/>
      <c r="GCI2" s="856"/>
      <c r="GCJ2" s="856"/>
      <c r="GCK2" s="856"/>
      <c r="GCL2" s="856"/>
      <c r="GCM2" s="856"/>
      <c r="GCN2" s="856"/>
      <c r="GCO2" s="856"/>
      <c r="GCP2" s="856"/>
      <c r="GCQ2" s="856"/>
      <c r="GCR2" s="856"/>
      <c r="GCS2" s="856"/>
      <c r="GCT2" s="856"/>
      <c r="GCU2" s="856"/>
      <c r="GCV2" s="856"/>
      <c r="GCW2" s="856"/>
      <c r="GCX2" s="856"/>
      <c r="GCY2" s="856"/>
      <c r="GCZ2" s="856"/>
      <c r="GDA2" s="856"/>
      <c r="GDB2" s="856"/>
      <c r="GDC2" s="856"/>
      <c r="GDD2" s="856"/>
      <c r="GDE2" s="856"/>
      <c r="GDF2" s="856"/>
      <c r="GDG2" s="856"/>
      <c r="GDH2" s="856"/>
      <c r="GDI2" s="856"/>
      <c r="GDJ2" s="856"/>
      <c r="GDK2" s="856"/>
      <c r="GDL2" s="856"/>
      <c r="GDM2" s="856"/>
      <c r="GDN2" s="856"/>
      <c r="GDO2" s="856"/>
      <c r="GDP2" s="856"/>
      <c r="GDQ2" s="856"/>
      <c r="GDR2" s="856"/>
      <c r="GDS2" s="856"/>
      <c r="GDT2" s="856"/>
      <c r="GDU2" s="856"/>
      <c r="GDV2" s="856"/>
      <c r="GDW2" s="856"/>
      <c r="GDX2" s="856"/>
      <c r="GDY2" s="856"/>
      <c r="GDZ2" s="856"/>
      <c r="GEA2" s="856"/>
      <c r="GEB2" s="856"/>
      <c r="GEC2" s="856"/>
      <c r="GED2" s="856"/>
      <c r="GEE2" s="856"/>
      <c r="GEF2" s="856"/>
      <c r="GEG2" s="856"/>
      <c r="GEH2" s="856"/>
      <c r="GEI2" s="856"/>
      <c r="GEJ2" s="856"/>
      <c r="GEK2" s="856"/>
      <c r="GEL2" s="856"/>
      <c r="GEM2" s="856"/>
      <c r="GEN2" s="856"/>
      <c r="GEO2" s="856"/>
      <c r="GEP2" s="856"/>
      <c r="GEQ2" s="856"/>
      <c r="GER2" s="856"/>
      <c r="GES2" s="856"/>
      <c r="GET2" s="856"/>
      <c r="GEU2" s="856"/>
      <c r="GEV2" s="856"/>
      <c r="GEW2" s="856"/>
      <c r="GEX2" s="856"/>
      <c r="GEY2" s="856"/>
      <c r="GEZ2" s="856"/>
      <c r="GFA2" s="856"/>
      <c r="GFB2" s="856"/>
      <c r="GFC2" s="856"/>
      <c r="GFD2" s="856"/>
      <c r="GFE2" s="856"/>
      <c r="GFF2" s="856"/>
      <c r="GFG2" s="856"/>
      <c r="GFH2" s="856"/>
      <c r="GFI2" s="856"/>
      <c r="GFJ2" s="856"/>
      <c r="GFK2" s="856"/>
      <c r="GFL2" s="856"/>
      <c r="GFM2" s="856"/>
      <c r="GFN2" s="856"/>
      <c r="GFO2" s="856"/>
      <c r="GFP2" s="856"/>
      <c r="GFQ2" s="856"/>
      <c r="GFR2" s="856"/>
      <c r="GFS2" s="856"/>
      <c r="GFT2" s="856"/>
      <c r="GFU2" s="856"/>
      <c r="GFV2" s="856"/>
      <c r="GFW2" s="856"/>
      <c r="GFX2" s="856"/>
      <c r="GFY2" s="856"/>
      <c r="GFZ2" s="856"/>
      <c r="GGA2" s="856"/>
      <c r="GGB2" s="856"/>
      <c r="GGC2" s="856"/>
      <c r="GGD2" s="856"/>
      <c r="GGE2" s="856"/>
      <c r="GGF2" s="856"/>
      <c r="GGG2" s="856"/>
      <c r="GGH2" s="856"/>
      <c r="GGI2" s="856"/>
      <c r="GGJ2" s="856"/>
      <c r="GGK2" s="856"/>
      <c r="GGL2" s="856"/>
      <c r="GGM2" s="856"/>
      <c r="GGN2" s="856"/>
      <c r="GGO2" s="856"/>
      <c r="GGP2" s="856"/>
      <c r="GGQ2" s="856"/>
      <c r="GGR2" s="856"/>
      <c r="GGS2" s="856"/>
      <c r="GGT2" s="856"/>
      <c r="GGU2" s="856"/>
      <c r="GGV2" s="856"/>
      <c r="GGW2" s="856"/>
      <c r="GGX2" s="856"/>
      <c r="GGY2" s="856"/>
      <c r="GGZ2" s="856"/>
      <c r="GHA2" s="856"/>
      <c r="GHB2" s="856"/>
      <c r="GHC2" s="856"/>
      <c r="GHD2" s="856"/>
      <c r="GHE2" s="856"/>
      <c r="GHF2" s="856"/>
      <c r="GHG2" s="856"/>
      <c r="GHH2" s="856"/>
      <c r="GHI2" s="856"/>
      <c r="GHJ2" s="856"/>
      <c r="GHK2" s="856"/>
      <c r="GHL2" s="856"/>
      <c r="GHM2" s="856"/>
      <c r="GHN2" s="856"/>
      <c r="GHO2" s="856"/>
      <c r="GHP2" s="856"/>
      <c r="GHQ2" s="856"/>
      <c r="GHR2" s="856"/>
      <c r="GHS2" s="856"/>
      <c r="GHT2" s="856"/>
      <c r="GHU2" s="856"/>
      <c r="GHV2" s="856"/>
      <c r="GHW2" s="856"/>
      <c r="GHX2" s="856"/>
      <c r="GHY2" s="856"/>
      <c r="GHZ2" s="856"/>
      <c r="GIA2" s="856"/>
      <c r="GIB2" s="856"/>
      <c r="GIC2" s="856"/>
      <c r="GID2" s="856"/>
      <c r="GIE2" s="856"/>
      <c r="GIF2" s="856"/>
      <c r="GIG2" s="856"/>
      <c r="GIH2" s="856"/>
      <c r="GII2" s="856"/>
      <c r="GIJ2" s="856"/>
      <c r="GIK2" s="856"/>
      <c r="GIL2" s="856"/>
      <c r="GIM2" s="856"/>
      <c r="GIN2" s="856"/>
      <c r="GIO2" s="856"/>
      <c r="GIP2" s="856"/>
      <c r="GIQ2" s="856"/>
      <c r="GIR2" s="856"/>
      <c r="GIS2" s="856"/>
      <c r="GIT2" s="856"/>
      <c r="GIU2" s="856"/>
      <c r="GIV2" s="856"/>
      <c r="GIW2" s="856"/>
      <c r="GIX2" s="856"/>
      <c r="GIY2" s="856"/>
      <c r="GIZ2" s="856"/>
      <c r="GJA2" s="856"/>
      <c r="GJB2" s="856"/>
      <c r="GJC2" s="856"/>
      <c r="GJD2" s="856"/>
      <c r="GJE2" s="856"/>
      <c r="GJF2" s="856"/>
      <c r="GJG2" s="856"/>
      <c r="GJH2" s="856"/>
      <c r="GJI2" s="856"/>
      <c r="GJJ2" s="856"/>
      <c r="GJK2" s="856"/>
      <c r="GJL2" s="856"/>
      <c r="GJM2" s="856"/>
      <c r="GJN2" s="856"/>
      <c r="GJO2" s="856"/>
      <c r="GJP2" s="856"/>
      <c r="GJQ2" s="856"/>
      <c r="GJR2" s="856"/>
      <c r="GJS2" s="856"/>
      <c r="GJT2" s="856"/>
      <c r="GJU2" s="856"/>
      <c r="GJV2" s="856"/>
      <c r="GJW2" s="856"/>
      <c r="GJX2" s="856"/>
      <c r="GJY2" s="856"/>
      <c r="GJZ2" s="856"/>
      <c r="GKA2" s="856"/>
      <c r="GKB2" s="856"/>
      <c r="GKC2" s="856"/>
      <c r="GKD2" s="856"/>
      <c r="GKE2" s="856"/>
      <c r="GKF2" s="856"/>
      <c r="GKG2" s="856"/>
      <c r="GKH2" s="856"/>
      <c r="GKI2" s="856"/>
      <c r="GKJ2" s="856"/>
      <c r="GKK2" s="856"/>
      <c r="GKL2" s="856"/>
      <c r="GKM2" s="856"/>
      <c r="GKN2" s="856"/>
      <c r="GKO2" s="856"/>
      <c r="GKP2" s="856"/>
      <c r="GKQ2" s="856"/>
      <c r="GKR2" s="856"/>
      <c r="GKS2" s="856"/>
      <c r="GKT2" s="856"/>
      <c r="GKU2" s="856"/>
      <c r="GKV2" s="856"/>
      <c r="GKW2" s="856"/>
      <c r="GKX2" s="856"/>
      <c r="GKY2" s="856"/>
      <c r="GKZ2" s="856"/>
      <c r="GLA2" s="856"/>
      <c r="GLB2" s="856"/>
      <c r="GLC2" s="856"/>
      <c r="GLD2" s="856"/>
      <c r="GLE2" s="856"/>
      <c r="GLF2" s="856"/>
      <c r="GLG2" s="856"/>
      <c r="GLH2" s="856"/>
      <c r="GLI2" s="856"/>
      <c r="GLJ2" s="856"/>
      <c r="GLK2" s="856"/>
      <c r="GLL2" s="856"/>
      <c r="GLM2" s="856"/>
      <c r="GLN2" s="856"/>
      <c r="GLO2" s="856"/>
      <c r="GLP2" s="856"/>
      <c r="GLQ2" s="856"/>
      <c r="GLR2" s="856"/>
      <c r="GLS2" s="856"/>
      <c r="GLT2" s="856"/>
      <c r="GLU2" s="856"/>
      <c r="GLV2" s="856"/>
      <c r="GLW2" s="856"/>
      <c r="GLX2" s="856"/>
      <c r="GLY2" s="856"/>
      <c r="GLZ2" s="856"/>
      <c r="GMA2" s="856"/>
      <c r="GMB2" s="856"/>
      <c r="GMC2" s="856"/>
      <c r="GMD2" s="856"/>
      <c r="GME2" s="856"/>
      <c r="GMF2" s="856"/>
      <c r="GMG2" s="856"/>
      <c r="GMH2" s="856"/>
      <c r="GMI2" s="856"/>
      <c r="GMJ2" s="856"/>
      <c r="GMK2" s="856"/>
      <c r="GML2" s="856"/>
      <c r="GMM2" s="856"/>
      <c r="GMN2" s="856"/>
      <c r="GMO2" s="856"/>
      <c r="GMP2" s="856"/>
      <c r="GMQ2" s="856"/>
      <c r="GMR2" s="856"/>
      <c r="GMS2" s="856"/>
      <c r="GMT2" s="856"/>
      <c r="GMU2" s="856"/>
      <c r="GMV2" s="856"/>
      <c r="GMW2" s="856"/>
      <c r="GMX2" s="856"/>
      <c r="GMY2" s="856"/>
      <c r="GMZ2" s="856"/>
      <c r="GNA2" s="856"/>
      <c r="GNB2" s="856"/>
      <c r="GNC2" s="856"/>
      <c r="GND2" s="856"/>
      <c r="GNE2" s="856"/>
      <c r="GNF2" s="856"/>
      <c r="GNG2" s="856"/>
      <c r="GNH2" s="856"/>
      <c r="GNI2" s="856"/>
      <c r="GNJ2" s="856"/>
      <c r="GNK2" s="856"/>
      <c r="GNL2" s="856"/>
      <c r="GNM2" s="856"/>
      <c r="GNN2" s="856"/>
      <c r="GNO2" s="856"/>
      <c r="GNP2" s="856"/>
      <c r="GNQ2" s="856"/>
      <c r="GNR2" s="856"/>
      <c r="GNS2" s="856"/>
      <c r="GNT2" s="856"/>
      <c r="GNU2" s="856"/>
      <c r="GNV2" s="856"/>
      <c r="GNW2" s="856"/>
      <c r="GNX2" s="856"/>
      <c r="GNY2" s="856"/>
      <c r="GNZ2" s="856"/>
      <c r="GOA2" s="856"/>
      <c r="GOB2" s="856"/>
      <c r="GOC2" s="856"/>
      <c r="GOD2" s="856"/>
      <c r="GOE2" s="856"/>
      <c r="GOF2" s="856"/>
      <c r="GOG2" s="856"/>
      <c r="GOH2" s="856"/>
      <c r="GOI2" s="856"/>
      <c r="GOJ2" s="856"/>
      <c r="GOK2" s="856"/>
      <c r="GOL2" s="856"/>
      <c r="GOM2" s="856"/>
      <c r="GON2" s="856"/>
      <c r="GOO2" s="856"/>
      <c r="GOP2" s="856"/>
      <c r="GOQ2" s="856"/>
      <c r="GOR2" s="856"/>
      <c r="GOS2" s="856"/>
      <c r="GOT2" s="856"/>
      <c r="GOU2" s="856"/>
      <c r="GOV2" s="856"/>
      <c r="GOW2" s="856"/>
      <c r="GOX2" s="856"/>
      <c r="GOY2" s="856"/>
      <c r="GOZ2" s="856"/>
      <c r="GPA2" s="856"/>
      <c r="GPB2" s="856"/>
      <c r="GPC2" s="856"/>
      <c r="GPD2" s="856"/>
      <c r="GPE2" s="856"/>
      <c r="GPF2" s="856"/>
      <c r="GPG2" s="856"/>
      <c r="GPH2" s="856"/>
      <c r="GPI2" s="856"/>
      <c r="GPJ2" s="856"/>
      <c r="GPK2" s="856"/>
      <c r="GPL2" s="856"/>
      <c r="GPM2" s="856"/>
      <c r="GPN2" s="856"/>
      <c r="GPO2" s="856"/>
      <c r="GPP2" s="856"/>
      <c r="GPQ2" s="856"/>
      <c r="GPR2" s="856"/>
      <c r="GPS2" s="856"/>
      <c r="GPT2" s="856"/>
      <c r="GPU2" s="856"/>
      <c r="GPV2" s="856"/>
      <c r="GPW2" s="856"/>
      <c r="GPX2" s="856"/>
      <c r="GPY2" s="856"/>
      <c r="GPZ2" s="856"/>
      <c r="GQA2" s="856"/>
      <c r="GQB2" s="856"/>
      <c r="GQC2" s="856"/>
      <c r="GQD2" s="856"/>
      <c r="GQE2" s="856"/>
      <c r="GQF2" s="856"/>
      <c r="GQG2" s="856"/>
      <c r="GQH2" s="856"/>
      <c r="GQI2" s="856"/>
      <c r="GQJ2" s="856"/>
      <c r="GQK2" s="856"/>
      <c r="GQL2" s="856"/>
      <c r="GQM2" s="856"/>
      <c r="GQN2" s="856"/>
      <c r="GQO2" s="856"/>
      <c r="GQP2" s="856"/>
      <c r="GQQ2" s="856"/>
      <c r="GQR2" s="856"/>
      <c r="GQS2" s="856"/>
      <c r="GQT2" s="856"/>
      <c r="GQU2" s="856"/>
      <c r="GQV2" s="856"/>
      <c r="GQW2" s="856"/>
      <c r="GQX2" s="856"/>
      <c r="GQY2" s="856"/>
      <c r="GQZ2" s="856"/>
      <c r="GRA2" s="856"/>
      <c r="GRB2" s="856"/>
      <c r="GRC2" s="856"/>
      <c r="GRD2" s="856"/>
      <c r="GRE2" s="856"/>
      <c r="GRF2" s="856"/>
      <c r="GRG2" s="856"/>
      <c r="GRH2" s="856"/>
      <c r="GRI2" s="856"/>
      <c r="GRJ2" s="856"/>
      <c r="GRK2" s="856"/>
      <c r="GRL2" s="856"/>
      <c r="GRM2" s="856"/>
      <c r="GRN2" s="856"/>
      <c r="GRO2" s="856"/>
      <c r="GRP2" s="856"/>
      <c r="GRQ2" s="856"/>
      <c r="GRR2" s="856"/>
      <c r="GRS2" s="856"/>
      <c r="GRT2" s="856"/>
      <c r="GRU2" s="856"/>
      <c r="GRV2" s="856"/>
      <c r="GRW2" s="856"/>
      <c r="GRX2" s="856"/>
      <c r="GRY2" s="856"/>
      <c r="GRZ2" s="856"/>
      <c r="GSA2" s="856"/>
      <c r="GSB2" s="856"/>
      <c r="GSC2" s="856"/>
      <c r="GSD2" s="856"/>
      <c r="GSE2" s="856"/>
      <c r="GSF2" s="856"/>
      <c r="GSG2" s="856"/>
      <c r="GSH2" s="856"/>
      <c r="GSI2" s="856"/>
      <c r="GSJ2" s="856"/>
      <c r="GSK2" s="856"/>
      <c r="GSL2" s="856"/>
      <c r="GSM2" s="856"/>
      <c r="GSN2" s="856"/>
      <c r="GSO2" s="856"/>
      <c r="GSP2" s="856"/>
      <c r="GSQ2" s="856"/>
      <c r="GSR2" s="856"/>
      <c r="GSS2" s="856"/>
      <c r="GST2" s="856"/>
      <c r="GSU2" s="856"/>
      <c r="GSV2" s="856"/>
      <c r="GSW2" s="856"/>
      <c r="GSX2" s="856"/>
      <c r="GSY2" s="856"/>
      <c r="GSZ2" s="856"/>
      <c r="GTA2" s="856"/>
      <c r="GTB2" s="856"/>
      <c r="GTC2" s="856"/>
      <c r="GTD2" s="856"/>
      <c r="GTE2" s="856"/>
      <c r="GTF2" s="856"/>
      <c r="GTG2" s="856"/>
      <c r="GTH2" s="856"/>
      <c r="GTI2" s="856"/>
      <c r="GTJ2" s="856"/>
      <c r="GTK2" s="856"/>
      <c r="GTL2" s="856"/>
      <c r="GTM2" s="856"/>
      <c r="GTN2" s="856"/>
      <c r="GTO2" s="856"/>
      <c r="GTP2" s="856"/>
      <c r="GTQ2" s="856"/>
      <c r="GTR2" s="856"/>
      <c r="GTS2" s="856"/>
      <c r="GTT2" s="856"/>
      <c r="GTU2" s="856"/>
      <c r="GTV2" s="856"/>
      <c r="GTW2" s="856"/>
      <c r="GTX2" s="856"/>
      <c r="GTY2" s="856"/>
      <c r="GTZ2" s="856"/>
      <c r="GUA2" s="856"/>
      <c r="GUB2" s="856"/>
      <c r="GUC2" s="856"/>
      <c r="GUD2" s="856"/>
      <c r="GUE2" s="856"/>
      <c r="GUF2" s="856"/>
      <c r="GUG2" s="856"/>
      <c r="GUH2" s="856"/>
      <c r="GUI2" s="856"/>
      <c r="GUJ2" s="856"/>
      <c r="GUK2" s="856"/>
      <c r="GUL2" s="856"/>
      <c r="GUM2" s="856"/>
      <c r="GUN2" s="856"/>
      <c r="GUO2" s="856"/>
      <c r="GUP2" s="856"/>
      <c r="GUQ2" s="856"/>
      <c r="GUR2" s="856"/>
      <c r="GUS2" s="856"/>
      <c r="GUT2" s="856"/>
      <c r="GUU2" s="856"/>
      <c r="GUV2" s="856"/>
      <c r="GUW2" s="856"/>
      <c r="GUX2" s="856"/>
      <c r="GUY2" s="856"/>
      <c r="GUZ2" s="856"/>
      <c r="GVA2" s="856"/>
      <c r="GVB2" s="856"/>
      <c r="GVC2" s="856"/>
      <c r="GVD2" s="856"/>
      <c r="GVE2" s="856"/>
      <c r="GVF2" s="856"/>
      <c r="GVG2" s="856"/>
      <c r="GVH2" s="856"/>
      <c r="GVI2" s="856"/>
      <c r="GVJ2" s="856"/>
      <c r="GVK2" s="856"/>
      <c r="GVL2" s="856"/>
      <c r="GVM2" s="856"/>
      <c r="GVN2" s="856"/>
      <c r="GVO2" s="856"/>
      <c r="GVP2" s="856"/>
      <c r="GVQ2" s="856"/>
      <c r="GVR2" s="856"/>
      <c r="GVS2" s="856"/>
      <c r="GVT2" s="856"/>
      <c r="GVU2" s="856"/>
      <c r="GVV2" s="856"/>
      <c r="GVW2" s="856"/>
      <c r="GVX2" s="856"/>
      <c r="GVY2" s="856"/>
      <c r="GVZ2" s="856"/>
      <c r="GWA2" s="856"/>
      <c r="GWB2" s="856"/>
      <c r="GWC2" s="856"/>
      <c r="GWD2" s="856"/>
      <c r="GWE2" s="856"/>
      <c r="GWF2" s="856"/>
      <c r="GWG2" s="856"/>
      <c r="GWH2" s="856"/>
      <c r="GWI2" s="856"/>
      <c r="GWJ2" s="856"/>
      <c r="GWK2" s="856"/>
      <c r="GWL2" s="856"/>
      <c r="GWM2" s="856"/>
      <c r="GWN2" s="856"/>
      <c r="GWO2" s="856"/>
      <c r="GWP2" s="856"/>
      <c r="GWQ2" s="856"/>
      <c r="GWR2" s="856"/>
      <c r="GWS2" s="856"/>
      <c r="GWT2" s="856"/>
      <c r="GWU2" s="856"/>
      <c r="GWV2" s="856"/>
      <c r="GWW2" s="856"/>
      <c r="GWX2" s="856"/>
      <c r="GWY2" s="856"/>
      <c r="GWZ2" s="856"/>
      <c r="GXA2" s="856"/>
      <c r="GXB2" s="856"/>
      <c r="GXC2" s="856"/>
      <c r="GXD2" s="856"/>
      <c r="GXE2" s="856"/>
      <c r="GXF2" s="856"/>
      <c r="GXG2" s="856"/>
      <c r="GXH2" s="856"/>
      <c r="GXI2" s="856"/>
      <c r="GXJ2" s="856"/>
      <c r="GXK2" s="856"/>
      <c r="GXL2" s="856"/>
      <c r="GXM2" s="856"/>
      <c r="GXN2" s="856"/>
      <c r="GXO2" s="856"/>
      <c r="GXP2" s="856"/>
      <c r="GXQ2" s="856"/>
      <c r="GXR2" s="856"/>
      <c r="GXS2" s="856"/>
      <c r="GXT2" s="856"/>
      <c r="GXU2" s="856"/>
      <c r="GXV2" s="856"/>
      <c r="GXW2" s="856"/>
      <c r="GXX2" s="856"/>
      <c r="GXY2" s="856"/>
      <c r="GXZ2" s="856"/>
      <c r="GYA2" s="856"/>
      <c r="GYB2" s="856"/>
      <c r="GYC2" s="856"/>
      <c r="GYD2" s="856"/>
      <c r="GYE2" s="856"/>
      <c r="GYF2" s="856"/>
      <c r="GYG2" s="856"/>
      <c r="GYH2" s="856"/>
      <c r="GYI2" s="856"/>
      <c r="GYJ2" s="856"/>
      <c r="GYK2" s="856"/>
      <c r="GYL2" s="856"/>
      <c r="GYM2" s="856"/>
      <c r="GYN2" s="856"/>
      <c r="GYO2" s="856"/>
      <c r="GYP2" s="856"/>
      <c r="GYQ2" s="856"/>
      <c r="GYR2" s="856"/>
      <c r="GYS2" s="856"/>
      <c r="GYT2" s="856"/>
      <c r="GYU2" s="856"/>
      <c r="GYV2" s="856"/>
      <c r="GYW2" s="856"/>
      <c r="GYX2" s="856"/>
      <c r="GYY2" s="856"/>
      <c r="GYZ2" s="856"/>
      <c r="GZA2" s="856"/>
      <c r="GZB2" s="856"/>
      <c r="GZC2" s="856"/>
      <c r="GZD2" s="856"/>
      <c r="GZE2" s="856"/>
      <c r="GZF2" s="856"/>
      <c r="GZG2" s="856"/>
      <c r="GZH2" s="856"/>
      <c r="GZI2" s="856"/>
      <c r="GZJ2" s="856"/>
      <c r="GZK2" s="856"/>
      <c r="GZL2" s="856"/>
      <c r="GZM2" s="856"/>
      <c r="GZN2" s="856"/>
      <c r="GZO2" s="856"/>
      <c r="GZP2" s="856"/>
      <c r="GZQ2" s="856"/>
      <c r="GZR2" s="856"/>
      <c r="GZS2" s="856"/>
      <c r="GZT2" s="856"/>
      <c r="GZU2" s="856"/>
      <c r="GZV2" s="856"/>
      <c r="GZW2" s="856"/>
      <c r="GZX2" s="856"/>
      <c r="GZY2" s="856"/>
      <c r="GZZ2" s="856"/>
      <c r="HAA2" s="856"/>
      <c r="HAB2" s="856"/>
      <c r="HAC2" s="856"/>
      <c r="HAD2" s="856"/>
      <c r="HAE2" s="856"/>
      <c r="HAF2" s="856"/>
      <c r="HAG2" s="856"/>
      <c r="HAH2" s="856"/>
      <c r="HAI2" s="856"/>
      <c r="HAJ2" s="856"/>
      <c r="HAK2" s="856"/>
      <c r="HAL2" s="856"/>
      <c r="HAM2" s="856"/>
      <c r="HAN2" s="856"/>
      <c r="HAO2" s="856"/>
      <c r="HAP2" s="856"/>
      <c r="HAQ2" s="856"/>
      <c r="HAR2" s="856"/>
      <c r="HAS2" s="856"/>
      <c r="HAT2" s="856"/>
      <c r="HAU2" s="856"/>
      <c r="HAV2" s="856"/>
      <c r="HAW2" s="856"/>
      <c r="HAX2" s="856"/>
      <c r="HAY2" s="856"/>
      <c r="HAZ2" s="856"/>
      <c r="HBA2" s="856"/>
      <c r="HBB2" s="856"/>
      <c r="HBC2" s="856"/>
      <c r="HBD2" s="856"/>
      <c r="HBE2" s="856"/>
      <c r="HBF2" s="856"/>
      <c r="HBG2" s="856"/>
      <c r="HBH2" s="856"/>
      <c r="HBI2" s="856"/>
      <c r="HBJ2" s="856"/>
      <c r="HBK2" s="856"/>
      <c r="HBL2" s="856"/>
      <c r="HBM2" s="856"/>
      <c r="HBN2" s="856"/>
      <c r="HBO2" s="856"/>
      <c r="HBP2" s="856"/>
      <c r="HBQ2" s="856"/>
      <c r="HBR2" s="856"/>
      <c r="HBS2" s="856"/>
      <c r="HBT2" s="856"/>
      <c r="HBU2" s="856"/>
      <c r="HBV2" s="856"/>
      <c r="HBW2" s="856"/>
      <c r="HBX2" s="856"/>
      <c r="HBY2" s="856"/>
      <c r="HBZ2" s="856"/>
      <c r="HCA2" s="856"/>
      <c r="HCB2" s="856"/>
      <c r="HCC2" s="856"/>
      <c r="HCD2" s="856"/>
      <c r="HCE2" s="856"/>
      <c r="HCF2" s="856"/>
      <c r="HCG2" s="856"/>
      <c r="HCH2" s="856"/>
      <c r="HCI2" s="856"/>
      <c r="HCJ2" s="856"/>
      <c r="HCK2" s="856"/>
      <c r="HCL2" s="856"/>
      <c r="HCM2" s="856"/>
      <c r="HCN2" s="856"/>
      <c r="HCO2" s="856"/>
      <c r="HCP2" s="856"/>
      <c r="HCQ2" s="856"/>
      <c r="HCR2" s="856"/>
      <c r="HCS2" s="856"/>
      <c r="HCT2" s="856"/>
      <c r="HCU2" s="856"/>
      <c r="HCV2" s="856"/>
      <c r="HCW2" s="856"/>
      <c r="HCX2" s="856"/>
      <c r="HCY2" s="856"/>
      <c r="HCZ2" s="856"/>
      <c r="HDA2" s="856"/>
      <c r="HDB2" s="856"/>
      <c r="HDC2" s="856"/>
      <c r="HDD2" s="856"/>
      <c r="HDE2" s="856"/>
      <c r="HDF2" s="856"/>
      <c r="HDG2" s="856"/>
      <c r="HDH2" s="856"/>
      <c r="HDI2" s="856"/>
      <c r="HDJ2" s="856"/>
      <c r="HDK2" s="856"/>
      <c r="HDL2" s="856"/>
      <c r="HDM2" s="856"/>
      <c r="HDN2" s="856"/>
      <c r="HDO2" s="856"/>
      <c r="HDP2" s="856"/>
      <c r="HDQ2" s="856"/>
      <c r="HDR2" s="856"/>
      <c r="HDS2" s="856"/>
      <c r="HDT2" s="856"/>
      <c r="HDU2" s="856"/>
      <c r="HDV2" s="856"/>
      <c r="HDW2" s="856"/>
      <c r="HDX2" s="856"/>
      <c r="HDY2" s="856"/>
      <c r="HDZ2" s="856"/>
      <c r="HEA2" s="856"/>
      <c r="HEB2" s="856"/>
      <c r="HEC2" s="856"/>
      <c r="HED2" s="856"/>
      <c r="HEE2" s="856"/>
      <c r="HEF2" s="856"/>
      <c r="HEG2" s="856"/>
      <c r="HEH2" s="856"/>
      <c r="HEI2" s="856"/>
      <c r="HEJ2" s="856"/>
      <c r="HEK2" s="856"/>
      <c r="HEL2" s="856"/>
      <c r="HEM2" s="856"/>
      <c r="HEN2" s="856"/>
      <c r="HEO2" s="856"/>
      <c r="HEP2" s="856"/>
      <c r="HEQ2" s="856"/>
      <c r="HER2" s="856"/>
      <c r="HES2" s="856"/>
      <c r="HET2" s="856"/>
      <c r="HEU2" s="856"/>
      <c r="HEV2" s="856"/>
      <c r="HEW2" s="856"/>
      <c r="HEX2" s="856"/>
      <c r="HEY2" s="856"/>
      <c r="HEZ2" s="856"/>
      <c r="HFA2" s="856"/>
      <c r="HFB2" s="856"/>
      <c r="HFC2" s="856"/>
      <c r="HFD2" s="856"/>
      <c r="HFE2" s="856"/>
      <c r="HFF2" s="856"/>
      <c r="HFG2" s="856"/>
      <c r="HFH2" s="856"/>
      <c r="HFI2" s="856"/>
      <c r="HFJ2" s="856"/>
      <c r="HFK2" s="856"/>
      <c r="HFL2" s="856"/>
      <c r="HFM2" s="856"/>
      <c r="HFN2" s="856"/>
      <c r="HFO2" s="856"/>
      <c r="HFP2" s="856"/>
      <c r="HFQ2" s="856"/>
      <c r="HFR2" s="856"/>
      <c r="HFS2" s="856"/>
      <c r="HFT2" s="856"/>
      <c r="HFU2" s="856"/>
      <c r="HFV2" s="856"/>
      <c r="HFW2" s="856"/>
      <c r="HFX2" s="856"/>
      <c r="HFY2" s="856"/>
      <c r="HFZ2" s="856"/>
      <c r="HGA2" s="856"/>
      <c r="HGB2" s="856"/>
      <c r="HGC2" s="856"/>
      <c r="HGD2" s="856"/>
      <c r="HGE2" s="856"/>
      <c r="HGF2" s="856"/>
      <c r="HGG2" s="856"/>
      <c r="HGH2" s="856"/>
      <c r="HGI2" s="856"/>
      <c r="HGJ2" s="856"/>
      <c r="HGK2" s="856"/>
      <c r="HGL2" s="856"/>
      <c r="HGM2" s="856"/>
      <c r="HGN2" s="856"/>
      <c r="HGO2" s="856"/>
      <c r="HGP2" s="856"/>
      <c r="HGQ2" s="856"/>
      <c r="HGR2" s="856"/>
      <c r="HGS2" s="856"/>
      <c r="HGT2" s="856"/>
      <c r="HGU2" s="856"/>
      <c r="HGV2" s="856"/>
      <c r="HGW2" s="856"/>
      <c r="HGX2" s="856"/>
      <c r="HGY2" s="856"/>
      <c r="HGZ2" s="856"/>
      <c r="HHA2" s="856"/>
      <c r="HHB2" s="856"/>
      <c r="HHC2" s="856"/>
      <c r="HHD2" s="856"/>
      <c r="HHE2" s="856"/>
      <c r="HHF2" s="856"/>
      <c r="HHG2" s="856"/>
      <c r="HHH2" s="856"/>
      <c r="HHI2" s="856"/>
      <c r="HHJ2" s="856"/>
      <c r="HHK2" s="856"/>
      <c r="HHL2" s="856"/>
      <c r="HHM2" s="856"/>
      <c r="HHN2" s="856"/>
      <c r="HHO2" s="856"/>
      <c r="HHP2" s="856"/>
      <c r="HHQ2" s="856"/>
      <c r="HHR2" s="856"/>
      <c r="HHS2" s="856"/>
      <c r="HHT2" s="856"/>
      <c r="HHU2" s="856"/>
      <c r="HHV2" s="856"/>
      <c r="HHW2" s="856"/>
      <c r="HHX2" s="856"/>
      <c r="HHY2" s="856"/>
      <c r="HHZ2" s="856"/>
      <c r="HIA2" s="856"/>
      <c r="HIB2" s="856"/>
      <c r="HIC2" s="856"/>
      <c r="HID2" s="856"/>
      <c r="HIE2" s="856"/>
      <c r="HIF2" s="856"/>
      <c r="HIG2" s="856"/>
      <c r="HIH2" s="856"/>
      <c r="HII2" s="856"/>
      <c r="HIJ2" s="856"/>
      <c r="HIK2" s="856"/>
      <c r="HIL2" s="856"/>
      <c r="HIM2" s="856"/>
      <c r="HIN2" s="856"/>
      <c r="HIO2" s="856"/>
      <c r="HIP2" s="856"/>
      <c r="HIQ2" s="856"/>
      <c r="HIR2" s="856"/>
      <c r="HIS2" s="856"/>
      <c r="HIT2" s="856"/>
      <c r="HIU2" s="856"/>
      <c r="HIV2" s="856"/>
      <c r="HIW2" s="856"/>
      <c r="HIX2" s="856"/>
      <c r="HIY2" s="856"/>
      <c r="HIZ2" s="856"/>
      <c r="HJA2" s="856"/>
      <c r="HJB2" s="856"/>
      <c r="HJC2" s="856"/>
      <c r="HJD2" s="856"/>
      <c r="HJE2" s="856"/>
      <c r="HJF2" s="856"/>
      <c r="HJG2" s="856"/>
      <c r="HJH2" s="856"/>
      <c r="HJI2" s="856"/>
      <c r="HJJ2" s="856"/>
      <c r="HJK2" s="856"/>
      <c r="HJL2" s="856"/>
      <c r="HJM2" s="856"/>
      <c r="HJN2" s="856"/>
      <c r="HJO2" s="856"/>
      <c r="HJP2" s="856"/>
      <c r="HJQ2" s="856"/>
      <c r="HJR2" s="856"/>
      <c r="HJS2" s="856"/>
      <c r="HJT2" s="856"/>
      <c r="HJU2" s="856"/>
      <c r="HJV2" s="856"/>
      <c r="HJW2" s="856"/>
      <c r="HJX2" s="856"/>
      <c r="HJY2" s="856"/>
      <c r="HJZ2" s="856"/>
      <c r="HKA2" s="856"/>
      <c r="HKB2" s="856"/>
      <c r="HKC2" s="856"/>
      <c r="HKD2" s="856"/>
      <c r="HKE2" s="856"/>
      <c r="HKF2" s="856"/>
      <c r="HKG2" s="856"/>
      <c r="HKH2" s="856"/>
      <c r="HKI2" s="856"/>
      <c r="HKJ2" s="856"/>
      <c r="HKK2" s="856"/>
      <c r="HKL2" s="856"/>
      <c r="HKM2" s="856"/>
      <c r="HKN2" s="856"/>
      <c r="HKO2" s="856"/>
      <c r="HKP2" s="856"/>
      <c r="HKQ2" s="856"/>
      <c r="HKR2" s="856"/>
      <c r="HKS2" s="856"/>
      <c r="HKT2" s="856"/>
      <c r="HKU2" s="856"/>
      <c r="HKV2" s="856"/>
      <c r="HKW2" s="856"/>
      <c r="HKX2" s="856"/>
      <c r="HKY2" s="856"/>
      <c r="HKZ2" s="856"/>
      <c r="HLA2" s="856"/>
      <c r="HLB2" s="856"/>
      <c r="HLC2" s="856"/>
      <c r="HLD2" s="856"/>
      <c r="HLE2" s="856"/>
      <c r="HLF2" s="856"/>
      <c r="HLG2" s="856"/>
      <c r="HLH2" s="856"/>
      <c r="HLI2" s="856"/>
      <c r="HLJ2" s="856"/>
      <c r="HLK2" s="856"/>
      <c r="HLL2" s="856"/>
      <c r="HLM2" s="856"/>
      <c r="HLN2" s="856"/>
      <c r="HLO2" s="856"/>
      <c r="HLP2" s="856"/>
      <c r="HLQ2" s="856"/>
      <c r="HLR2" s="856"/>
      <c r="HLS2" s="856"/>
      <c r="HLT2" s="856"/>
      <c r="HLU2" s="856"/>
      <c r="HLV2" s="856"/>
      <c r="HLW2" s="856"/>
      <c r="HLX2" s="856"/>
      <c r="HLY2" s="856"/>
      <c r="HLZ2" s="856"/>
      <c r="HMA2" s="856"/>
      <c r="HMB2" s="856"/>
      <c r="HMC2" s="856"/>
      <c r="HMD2" s="856"/>
      <c r="HME2" s="856"/>
      <c r="HMF2" s="856"/>
      <c r="HMG2" s="856"/>
      <c r="HMH2" s="856"/>
      <c r="HMI2" s="856"/>
      <c r="HMJ2" s="856"/>
      <c r="HMK2" s="856"/>
      <c r="HML2" s="856"/>
      <c r="HMM2" s="856"/>
      <c r="HMN2" s="856"/>
      <c r="HMO2" s="856"/>
      <c r="HMP2" s="856"/>
      <c r="HMQ2" s="856"/>
      <c r="HMR2" s="856"/>
      <c r="HMS2" s="856"/>
      <c r="HMT2" s="856"/>
      <c r="HMU2" s="856"/>
      <c r="HMV2" s="856"/>
      <c r="HMW2" s="856"/>
      <c r="HMX2" s="856"/>
      <c r="HMY2" s="856"/>
      <c r="HMZ2" s="856"/>
      <c r="HNA2" s="856"/>
      <c r="HNB2" s="856"/>
      <c r="HNC2" s="856"/>
      <c r="HND2" s="856"/>
      <c r="HNE2" s="856"/>
      <c r="HNF2" s="856"/>
      <c r="HNG2" s="856"/>
      <c r="HNH2" s="856"/>
      <c r="HNI2" s="856"/>
      <c r="HNJ2" s="856"/>
      <c r="HNK2" s="856"/>
      <c r="HNL2" s="856"/>
      <c r="HNM2" s="856"/>
      <c r="HNN2" s="856"/>
      <c r="HNO2" s="856"/>
      <c r="HNP2" s="856"/>
      <c r="HNQ2" s="856"/>
      <c r="HNR2" s="856"/>
      <c r="HNS2" s="856"/>
      <c r="HNT2" s="856"/>
      <c r="HNU2" s="856"/>
      <c r="HNV2" s="856"/>
      <c r="HNW2" s="856"/>
      <c r="HNX2" s="856"/>
      <c r="HNY2" s="856"/>
      <c r="HNZ2" s="856"/>
      <c r="HOA2" s="856"/>
      <c r="HOB2" s="856"/>
      <c r="HOC2" s="856"/>
      <c r="HOD2" s="856"/>
      <c r="HOE2" s="856"/>
      <c r="HOF2" s="856"/>
      <c r="HOG2" s="856"/>
      <c r="HOH2" s="856"/>
      <c r="HOI2" s="856"/>
      <c r="HOJ2" s="856"/>
      <c r="HOK2" s="856"/>
      <c r="HOL2" s="856"/>
      <c r="HOM2" s="856"/>
      <c r="HON2" s="856"/>
      <c r="HOO2" s="856"/>
      <c r="HOP2" s="856"/>
      <c r="HOQ2" s="856"/>
      <c r="HOR2" s="856"/>
      <c r="HOS2" s="856"/>
      <c r="HOT2" s="856"/>
      <c r="HOU2" s="856"/>
      <c r="HOV2" s="856"/>
      <c r="HOW2" s="856"/>
      <c r="HOX2" s="856"/>
      <c r="HOY2" s="856"/>
      <c r="HOZ2" s="856"/>
      <c r="HPA2" s="856"/>
      <c r="HPB2" s="856"/>
      <c r="HPC2" s="856"/>
      <c r="HPD2" s="856"/>
      <c r="HPE2" s="856"/>
      <c r="HPF2" s="856"/>
      <c r="HPG2" s="856"/>
      <c r="HPH2" s="856"/>
      <c r="HPI2" s="856"/>
      <c r="HPJ2" s="856"/>
      <c r="HPK2" s="856"/>
      <c r="HPL2" s="856"/>
      <c r="HPM2" s="856"/>
      <c r="HPN2" s="856"/>
      <c r="HPO2" s="856"/>
      <c r="HPP2" s="856"/>
      <c r="HPQ2" s="856"/>
      <c r="HPR2" s="856"/>
      <c r="HPS2" s="856"/>
      <c r="HPT2" s="856"/>
      <c r="HPU2" s="856"/>
      <c r="HPV2" s="856"/>
      <c r="HPW2" s="856"/>
      <c r="HPX2" s="856"/>
      <c r="HPY2" s="856"/>
      <c r="HPZ2" s="856"/>
      <c r="HQA2" s="856"/>
      <c r="HQB2" s="856"/>
      <c r="HQC2" s="856"/>
      <c r="HQD2" s="856"/>
      <c r="HQE2" s="856"/>
      <c r="HQF2" s="856"/>
      <c r="HQG2" s="856"/>
      <c r="HQH2" s="856"/>
      <c r="HQI2" s="856"/>
      <c r="HQJ2" s="856"/>
      <c r="HQK2" s="856"/>
      <c r="HQL2" s="856"/>
      <c r="HQM2" s="856"/>
      <c r="HQN2" s="856"/>
      <c r="HQO2" s="856"/>
      <c r="HQP2" s="856"/>
      <c r="HQQ2" s="856"/>
      <c r="HQR2" s="856"/>
      <c r="HQS2" s="856"/>
      <c r="HQT2" s="856"/>
      <c r="HQU2" s="856"/>
      <c r="HQV2" s="856"/>
      <c r="HQW2" s="856"/>
      <c r="HQX2" s="856"/>
      <c r="HQY2" s="856"/>
      <c r="HQZ2" s="856"/>
      <c r="HRA2" s="856"/>
      <c r="HRB2" s="856"/>
      <c r="HRC2" s="856"/>
      <c r="HRD2" s="856"/>
      <c r="HRE2" s="856"/>
      <c r="HRF2" s="856"/>
      <c r="HRG2" s="856"/>
      <c r="HRH2" s="856"/>
      <c r="HRI2" s="856"/>
      <c r="HRJ2" s="856"/>
      <c r="HRK2" s="856"/>
      <c r="HRL2" s="856"/>
      <c r="HRM2" s="856"/>
      <c r="HRN2" s="856"/>
      <c r="HRO2" s="856"/>
      <c r="HRP2" s="856"/>
      <c r="HRQ2" s="856"/>
      <c r="HRR2" s="856"/>
      <c r="HRS2" s="856"/>
      <c r="HRT2" s="856"/>
      <c r="HRU2" s="856"/>
      <c r="HRV2" s="856"/>
      <c r="HRW2" s="856"/>
      <c r="HRX2" s="856"/>
      <c r="HRY2" s="856"/>
      <c r="HRZ2" s="856"/>
      <c r="HSA2" s="856"/>
      <c r="HSB2" s="856"/>
      <c r="HSC2" s="856"/>
      <c r="HSD2" s="856"/>
      <c r="HSE2" s="856"/>
      <c r="HSF2" s="856"/>
      <c r="HSG2" s="856"/>
      <c r="HSH2" s="856"/>
      <c r="HSI2" s="856"/>
      <c r="HSJ2" s="856"/>
      <c r="HSK2" s="856"/>
      <c r="HSL2" s="856"/>
      <c r="HSM2" s="856"/>
      <c r="HSN2" s="856"/>
      <c r="HSO2" s="856"/>
      <c r="HSP2" s="856"/>
      <c r="HSQ2" s="856"/>
      <c r="HSR2" s="856"/>
      <c r="HSS2" s="856"/>
      <c r="HST2" s="856"/>
      <c r="HSU2" s="856"/>
      <c r="HSV2" s="856"/>
      <c r="HSW2" s="856"/>
      <c r="HSX2" s="856"/>
      <c r="HSY2" s="856"/>
      <c r="HSZ2" s="856"/>
      <c r="HTA2" s="856"/>
      <c r="HTB2" s="856"/>
      <c r="HTC2" s="856"/>
      <c r="HTD2" s="856"/>
      <c r="HTE2" s="856"/>
      <c r="HTF2" s="856"/>
      <c r="HTG2" s="856"/>
      <c r="HTH2" s="856"/>
      <c r="HTI2" s="856"/>
      <c r="HTJ2" s="856"/>
      <c r="HTK2" s="856"/>
      <c r="HTL2" s="856"/>
      <c r="HTM2" s="856"/>
      <c r="HTN2" s="856"/>
      <c r="HTO2" s="856"/>
      <c r="HTP2" s="856"/>
      <c r="HTQ2" s="856"/>
      <c r="HTR2" s="856"/>
      <c r="HTS2" s="856"/>
      <c r="HTT2" s="856"/>
      <c r="HTU2" s="856"/>
      <c r="HTV2" s="856"/>
      <c r="HTW2" s="856"/>
      <c r="HTX2" s="856"/>
      <c r="HTY2" s="856"/>
      <c r="HTZ2" s="856"/>
      <c r="HUA2" s="856"/>
      <c r="HUB2" s="856"/>
      <c r="HUC2" s="856"/>
      <c r="HUD2" s="856"/>
      <c r="HUE2" s="856"/>
      <c r="HUF2" s="856"/>
      <c r="HUG2" s="856"/>
      <c r="HUH2" s="856"/>
      <c r="HUI2" s="856"/>
      <c r="HUJ2" s="856"/>
      <c r="HUK2" s="856"/>
      <c r="HUL2" s="856"/>
      <c r="HUM2" s="856"/>
      <c r="HUN2" s="856"/>
      <c r="HUO2" s="856"/>
      <c r="HUP2" s="856"/>
      <c r="HUQ2" s="856"/>
      <c r="HUR2" s="856"/>
      <c r="HUS2" s="856"/>
      <c r="HUT2" s="856"/>
      <c r="HUU2" s="856"/>
      <c r="HUV2" s="856"/>
      <c r="HUW2" s="856"/>
      <c r="HUX2" s="856"/>
      <c r="HUY2" s="856"/>
      <c r="HUZ2" s="856"/>
      <c r="HVA2" s="856"/>
      <c r="HVB2" s="856"/>
      <c r="HVC2" s="856"/>
      <c r="HVD2" s="856"/>
      <c r="HVE2" s="856"/>
      <c r="HVF2" s="856"/>
      <c r="HVG2" s="856"/>
      <c r="HVH2" s="856"/>
      <c r="HVI2" s="856"/>
      <c r="HVJ2" s="856"/>
      <c r="HVK2" s="856"/>
      <c r="HVL2" s="856"/>
      <c r="HVM2" s="856"/>
      <c r="HVN2" s="856"/>
      <c r="HVO2" s="856"/>
      <c r="HVP2" s="856"/>
      <c r="HVQ2" s="856"/>
      <c r="HVR2" s="856"/>
      <c r="HVS2" s="856"/>
      <c r="HVT2" s="856"/>
      <c r="HVU2" s="856"/>
      <c r="HVV2" s="856"/>
      <c r="HVW2" s="856"/>
      <c r="HVX2" s="856"/>
      <c r="HVY2" s="856"/>
      <c r="HVZ2" s="856"/>
      <c r="HWA2" s="856"/>
      <c r="HWB2" s="856"/>
      <c r="HWC2" s="856"/>
      <c r="HWD2" s="856"/>
      <c r="HWE2" s="856"/>
      <c r="HWF2" s="856"/>
      <c r="HWG2" s="856"/>
      <c r="HWH2" s="856"/>
      <c r="HWI2" s="856"/>
      <c r="HWJ2" s="856"/>
      <c r="HWK2" s="856"/>
      <c r="HWL2" s="856"/>
      <c r="HWM2" s="856"/>
      <c r="HWN2" s="856"/>
      <c r="HWO2" s="856"/>
      <c r="HWP2" s="856"/>
      <c r="HWQ2" s="856"/>
      <c r="HWR2" s="856"/>
      <c r="HWS2" s="856"/>
      <c r="HWT2" s="856"/>
      <c r="HWU2" s="856"/>
      <c r="HWV2" s="856"/>
      <c r="HWW2" s="856"/>
      <c r="HWX2" s="856"/>
      <c r="HWY2" s="856"/>
      <c r="HWZ2" s="856"/>
      <c r="HXA2" s="856"/>
      <c r="HXB2" s="856"/>
      <c r="HXC2" s="856"/>
      <c r="HXD2" s="856"/>
      <c r="HXE2" s="856"/>
      <c r="HXF2" s="856"/>
      <c r="HXG2" s="856"/>
      <c r="HXH2" s="856"/>
      <c r="HXI2" s="856"/>
      <c r="HXJ2" s="856"/>
      <c r="HXK2" s="856"/>
      <c r="HXL2" s="856"/>
      <c r="HXM2" s="856"/>
      <c r="HXN2" s="856"/>
      <c r="HXO2" s="856"/>
      <c r="HXP2" s="856"/>
      <c r="HXQ2" s="856"/>
      <c r="HXR2" s="856"/>
      <c r="HXS2" s="856"/>
      <c r="HXT2" s="856"/>
      <c r="HXU2" s="856"/>
      <c r="HXV2" s="856"/>
      <c r="HXW2" s="856"/>
      <c r="HXX2" s="856"/>
      <c r="HXY2" s="856"/>
      <c r="HXZ2" s="856"/>
      <c r="HYA2" s="856"/>
      <c r="HYB2" s="856"/>
      <c r="HYC2" s="856"/>
      <c r="HYD2" s="856"/>
      <c r="HYE2" s="856"/>
      <c r="HYF2" s="856"/>
      <c r="HYG2" s="856"/>
      <c r="HYH2" s="856"/>
      <c r="HYI2" s="856"/>
      <c r="HYJ2" s="856"/>
      <c r="HYK2" s="856"/>
      <c r="HYL2" s="856"/>
      <c r="HYM2" s="856"/>
      <c r="HYN2" s="856"/>
      <c r="HYO2" s="856"/>
      <c r="HYP2" s="856"/>
      <c r="HYQ2" s="856"/>
      <c r="HYR2" s="856"/>
      <c r="HYS2" s="856"/>
      <c r="HYT2" s="856"/>
      <c r="HYU2" s="856"/>
      <c r="HYV2" s="856"/>
      <c r="HYW2" s="856"/>
      <c r="HYX2" s="856"/>
      <c r="HYY2" s="856"/>
      <c r="HYZ2" s="856"/>
      <c r="HZA2" s="856"/>
      <c r="HZB2" s="856"/>
      <c r="HZC2" s="856"/>
      <c r="HZD2" s="856"/>
      <c r="HZE2" s="856"/>
      <c r="HZF2" s="856"/>
      <c r="HZG2" s="856"/>
      <c r="HZH2" s="856"/>
      <c r="HZI2" s="856"/>
      <c r="HZJ2" s="856"/>
      <c r="HZK2" s="856"/>
      <c r="HZL2" s="856"/>
      <c r="HZM2" s="856"/>
      <c r="HZN2" s="856"/>
      <c r="HZO2" s="856"/>
      <c r="HZP2" s="856"/>
      <c r="HZQ2" s="856"/>
      <c r="HZR2" s="856"/>
      <c r="HZS2" s="856"/>
      <c r="HZT2" s="856"/>
      <c r="HZU2" s="856"/>
      <c r="HZV2" s="856"/>
      <c r="HZW2" s="856"/>
      <c r="HZX2" s="856"/>
      <c r="HZY2" s="856"/>
      <c r="HZZ2" s="856"/>
      <c r="IAA2" s="856"/>
      <c r="IAB2" s="856"/>
      <c r="IAC2" s="856"/>
      <c r="IAD2" s="856"/>
      <c r="IAE2" s="856"/>
      <c r="IAF2" s="856"/>
      <c r="IAG2" s="856"/>
      <c r="IAH2" s="856"/>
      <c r="IAI2" s="856"/>
      <c r="IAJ2" s="856"/>
      <c r="IAK2" s="856"/>
      <c r="IAL2" s="856"/>
      <c r="IAM2" s="856"/>
      <c r="IAN2" s="856"/>
      <c r="IAO2" s="856"/>
      <c r="IAP2" s="856"/>
      <c r="IAQ2" s="856"/>
      <c r="IAR2" s="856"/>
      <c r="IAS2" s="856"/>
      <c r="IAT2" s="856"/>
      <c r="IAU2" s="856"/>
      <c r="IAV2" s="856"/>
      <c r="IAW2" s="856"/>
      <c r="IAX2" s="856"/>
      <c r="IAY2" s="856"/>
      <c r="IAZ2" s="856"/>
      <c r="IBA2" s="856"/>
      <c r="IBB2" s="856"/>
      <c r="IBC2" s="856"/>
      <c r="IBD2" s="856"/>
      <c r="IBE2" s="856"/>
      <c r="IBF2" s="856"/>
      <c r="IBG2" s="856"/>
      <c r="IBH2" s="856"/>
      <c r="IBI2" s="856"/>
      <c r="IBJ2" s="856"/>
      <c r="IBK2" s="856"/>
      <c r="IBL2" s="856"/>
      <c r="IBM2" s="856"/>
      <c r="IBN2" s="856"/>
      <c r="IBO2" s="856"/>
      <c r="IBP2" s="856"/>
      <c r="IBQ2" s="856"/>
      <c r="IBR2" s="856"/>
      <c r="IBS2" s="856"/>
      <c r="IBT2" s="856"/>
      <c r="IBU2" s="856"/>
      <c r="IBV2" s="856"/>
      <c r="IBW2" s="856"/>
      <c r="IBX2" s="856"/>
      <c r="IBY2" s="856"/>
      <c r="IBZ2" s="856"/>
      <c r="ICA2" s="856"/>
      <c r="ICB2" s="856"/>
      <c r="ICC2" s="856"/>
      <c r="ICD2" s="856"/>
      <c r="ICE2" s="856"/>
      <c r="ICF2" s="856"/>
      <c r="ICG2" s="856"/>
      <c r="ICH2" s="856"/>
      <c r="ICI2" s="856"/>
      <c r="ICJ2" s="856"/>
      <c r="ICK2" s="856"/>
      <c r="ICL2" s="856"/>
      <c r="ICM2" s="856"/>
      <c r="ICN2" s="856"/>
      <c r="ICO2" s="856"/>
      <c r="ICP2" s="856"/>
      <c r="ICQ2" s="856"/>
      <c r="ICR2" s="856"/>
      <c r="ICS2" s="856"/>
      <c r="ICT2" s="856"/>
      <c r="ICU2" s="856"/>
      <c r="ICV2" s="856"/>
      <c r="ICW2" s="856"/>
      <c r="ICX2" s="856"/>
      <c r="ICY2" s="856"/>
      <c r="ICZ2" s="856"/>
      <c r="IDA2" s="856"/>
      <c r="IDB2" s="856"/>
      <c r="IDC2" s="856"/>
      <c r="IDD2" s="856"/>
      <c r="IDE2" s="856"/>
      <c r="IDF2" s="856"/>
      <c r="IDG2" s="856"/>
      <c r="IDH2" s="856"/>
      <c r="IDI2" s="856"/>
      <c r="IDJ2" s="856"/>
      <c r="IDK2" s="856"/>
      <c r="IDL2" s="856"/>
      <c r="IDM2" s="856"/>
      <c r="IDN2" s="856"/>
      <c r="IDO2" s="856"/>
      <c r="IDP2" s="856"/>
      <c r="IDQ2" s="856"/>
      <c r="IDR2" s="856"/>
      <c r="IDS2" s="856"/>
      <c r="IDT2" s="856"/>
      <c r="IDU2" s="856"/>
      <c r="IDV2" s="856"/>
      <c r="IDW2" s="856"/>
      <c r="IDX2" s="856"/>
      <c r="IDY2" s="856"/>
      <c r="IDZ2" s="856"/>
      <c r="IEA2" s="856"/>
      <c r="IEB2" s="856"/>
      <c r="IEC2" s="856"/>
      <c r="IED2" s="856"/>
      <c r="IEE2" s="856"/>
      <c r="IEF2" s="856"/>
      <c r="IEG2" s="856"/>
      <c r="IEH2" s="856"/>
      <c r="IEI2" s="856"/>
      <c r="IEJ2" s="856"/>
      <c r="IEK2" s="856"/>
      <c r="IEL2" s="856"/>
      <c r="IEM2" s="856"/>
      <c r="IEN2" s="856"/>
      <c r="IEO2" s="856"/>
      <c r="IEP2" s="856"/>
      <c r="IEQ2" s="856"/>
      <c r="IER2" s="856"/>
      <c r="IES2" s="856"/>
      <c r="IET2" s="856"/>
      <c r="IEU2" s="856"/>
      <c r="IEV2" s="856"/>
      <c r="IEW2" s="856"/>
      <c r="IEX2" s="856"/>
      <c r="IEY2" s="856"/>
      <c r="IEZ2" s="856"/>
      <c r="IFA2" s="856"/>
      <c r="IFB2" s="856"/>
      <c r="IFC2" s="856"/>
      <c r="IFD2" s="856"/>
      <c r="IFE2" s="856"/>
      <c r="IFF2" s="856"/>
      <c r="IFG2" s="856"/>
      <c r="IFH2" s="856"/>
      <c r="IFI2" s="856"/>
      <c r="IFJ2" s="856"/>
      <c r="IFK2" s="856"/>
      <c r="IFL2" s="856"/>
      <c r="IFM2" s="856"/>
      <c r="IFN2" s="856"/>
      <c r="IFO2" s="856"/>
      <c r="IFP2" s="856"/>
      <c r="IFQ2" s="856"/>
      <c r="IFR2" s="856"/>
      <c r="IFS2" s="856"/>
      <c r="IFT2" s="856"/>
      <c r="IFU2" s="856"/>
      <c r="IFV2" s="856"/>
      <c r="IFW2" s="856"/>
      <c r="IFX2" s="856"/>
      <c r="IFY2" s="856"/>
      <c r="IFZ2" s="856"/>
      <c r="IGA2" s="856"/>
      <c r="IGB2" s="856"/>
      <c r="IGC2" s="856"/>
      <c r="IGD2" s="856"/>
      <c r="IGE2" s="856"/>
      <c r="IGF2" s="856"/>
      <c r="IGG2" s="856"/>
      <c r="IGH2" s="856"/>
      <c r="IGI2" s="856"/>
      <c r="IGJ2" s="856"/>
      <c r="IGK2" s="856"/>
      <c r="IGL2" s="856"/>
      <c r="IGM2" s="856"/>
      <c r="IGN2" s="856"/>
      <c r="IGO2" s="856"/>
      <c r="IGP2" s="856"/>
      <c r="IGQ2" s="856"/>
      <c r="IGR2" s="856"/>
      <c r="IGS2" s="856"/>
      <c r="IGT2" s="856"/>
      <c r="IGU2" s="856"/>
      <c r="IGV2" s="856"/>
      <c r="IGW2" s="856"/>
      <c r="IGX2" s="856"/>
      <c r="IGY2" s="856"/>
      <c r="IGZ2" s="856"/>
      <c r="IHA2" s="856"/>
      <c r="IHB2" s="856"/>
      <c r="IHC2" s="856"/>
      <c r="IHD2" s="856"/>
      <c r="IHE2" s="856"/>
      <c r="IHF2" s="856"/>
      <c r="IHG2" s="856"/>
      <c r="IHH2" s="856"/>
      <c r="IHI2" s="856"/>
      <c r="IHJ2" s="856"/>
      <c r="IHK2" s="856"/>
      <c r="IHL2" s="856"/>
      <c r="IHM2" s="856"/>
      <c r="IHN2" s="856"/>
      <c r="IHO2" s="856"/>
      <c r="IHP2" s="856"/>
      <c r="IHQ2" s="856"/>
      <c r="IHR2" s="856"/>
      <c r="IHS2" s="856"/>
      <c r="IHT2" s="856"/>
      <c r="IHU2" s="856"/>
      <c r="IHV2" s="856"/>
      <c r="IHW2" s="856"/>
      <c r="IHX2" s="856"/>
      <c r="IHY2" s="856"/>
      <c r="IHZ2" s="856"/>
      <c r="IIA2" s="856"/>
      <c r="IIB2" s="856"/>
      <c r="IIC2" s="856"/>
      <c r="IID2" s="856"/>
      <c r="IIE2" s="856"/>
      <c r="IIF2" s="856"/>
      <c r="IIG2" s="856"/>
      <c r="IIH2" s="856"/>
      <c r="III2" s="856"/>
      <c r="IIJ2" s="856"/>
      <c r="IIK2" s="856"/>
      <c r="IIL2" s="856"/>
      <c r="IIM2" s="856"/>
      <c r="IIN2" s="856"/>
      <c r="IIO2" s="856"/>
      <c r="IIP2" s="856"/>
      <c r="IIQ2" s="856"/>
      <c r="IIR2" s="856"/>
      <c r="IIS2" s="856"/>
      <c r="IIT2" s="856"/>
      <c r="IIU2" s="856"/>
      <c r="IIV2" s="856"/>
      <c r="IIW2" s="856"/>
      <c r="IIX2" s="856"/>
      <c r="IIY2" s="856"/>
      <c r="IIZ2" s="856"/>
      <c r="IJA2" s="856"/>
      <c r="IJB2" s="856"/>
      <c r="IJC2" s="856"/>
      <c r="IJD2" s="856"/>
      <c r="IJE2" s="856"/>
      <c r="IJF2" s="856"/>
      <c r="IJG2" s="856"/>
      <c r="IJH2" s="856"/>
      <c r="IJI2" s="856"/>
      <c r="IJJ2" s="856"/>
      <c r="IJK2" s="856"/>
      <c r="IJL2" s="856"/>
      <c r="IJM2" s="856"/>
      <c r="IJN2" s="856"/>
      <c r="IJO2" s="856"/>
      <c r="IJP2" s="856"/>
      <c r="IJQ2" s="856"/>
      <c r="IJR2" s="856"/>
      <c r="IJS2" s="856"/>
      <c r="IJT2" s="856"/>
      <c r="IJU2" s="856"/>
      <c r="IJV2" s="856"/>
      <c r="IJW2" s="856"/>
      <c r="IJX2" s="856"/>
      <c r="IJY2" s="856"/>
      <c r="IJZ2" s="856"/>
      <c r="IKA2" s="856"/>
      <c r="IKB2" s="856"/>
      <c r="IKC2" s="856"/>
      <c r="IKD2" s="856"/>
      <c r="IKE2" s="856"/>
      <c r="IKF2" s="856"/>
      <c r="IKG2" s="856"/>
      <c r="IKH2" s="856"/>
      <c r="IKI2" s="856"/>
      <c r="IKJ2" s="856"/>
      <c r="IKK2" s="856"/>
      <c r="IKL2" s="856"/>
      <c r="IKM2" s="856"/>
      <c r="IKN2" s="856"/>
      <c r="IKO2" s="856"/>
      <c r="IKP2" s="856"/>
      <c r="IKQ2" s="856"/>
      <c r="IKR2" s="856"/>
      <c r="IKS2" s="856"/>
      <c r="IKT2" s="856"/>
      <c r="IKU2" s="856"/>
      <c r="IKV2" s="856"/>
      <c r="IKW2" s="856"/>
      <c r="IKX2" s="856"/>
      <c r="IKY2" s="856"/>
      <c r="IKZ2" s="856"/>
      <c r="ILA2" s="856"/>
      <c r="ILB2" s="856"/>
      <c r="ILC2" s="856"/>
      <c r="ILD2" s="856"/>
      <c r="ILE2" s="856"/>
      <c r="ILF2" s="856"/>
      <c r="ILG2" s="856"/>
      <c r="ILH2" s="856"/>
      <c r="ILI2" s="856"/>
      <c r="ILJ2" s="856"/>
      <c r="ILK2" s="856"/>
      <c r="ILL2" s="856"/>
      <c r="ILM2" s="856"/>
      <c r="ILN2" s="856"/>
      <c r="ILO2" s="856"/>
      <c r="ILP2" s="856"/>
      <c r="ILQ2" s="856"/>
      <c r="ILR2" s="856"/>
      <c r="ILS2" s="856"/>
      <c r="ILT2" s="856"/>
      <c r="ILU2" s="856"/>
      <c r="ILV2" s="856"/>
      <c r="ILW2" s="856"/>
      <c r="ILX2" s="856"/>
      <c r="ILY2" s="856"/>
      <c r="ILZ2" s="856"/>
      <c r="IMA2" s="856"/>
      <c r="IMB2" s="856"/>
      <c r="IMC2" s="856"/>
      <c r="IMD2" s="856"/>
      <c r="IME2" s="856"/>
      <c r="IMF2" s="856"/>
      <c r="IMG2" s="856"/>
      <c r="IMH2" s="856"/>
      <c r="IMI2" s="856"/>
      <c r="IMJ2" s="856"/>
      <c r="IMK2" s="856"/>
      <c r="IML2" s="856"/>
      <c r="IMM2" s="856"/>
      <c r="IMN2" s="856"/>
      <c r="IMO2" s="856"/>
      <c r="IMP2" s="856"/>
      <c r="IMQ2" s="856"/>
      <c r="IMR2" s="856"/>
      <c r="IMS2" s="856"/>
      <c r="IMT2" s="856"/>
      <c r="IMU2" s="856"/>
      <c r="IMV2" s="856"/>
      <c r="IMW2" s="856"/>
      <c r="IMX2" s="856"/>
      <c r="IMY2" s="856"/>
      <c r="IMZ2" s="856"/>
      <c r="INA2" s="856"/>
      <c r="INB2" s="856"/>
      <c r="INC2" s="856"/>
      <c r="IND2" s="856"/>
      <c r="INE2" s="856"/>
      <c r="INF2" s="856"/>
      <c r="ING2" s="856"/>
      <c r="INH2" s="856"/>
      <c r="INI2" s="856"/>
      <c r="INJ2" s="856"/>
      <c r="INK2" s="856"/>
      <c r="INL2" s="856"/>
      <c r="INM2" s="856"/>
      <c r="INN2" s="856"/>
      <c r="INO2" s="856"/>
      <c r="INP2" s="856"/>
      <c r="INQ2" s="856"/>
      <c r="INR2" s="856"/>
      <c r="INS2" s="856"/>
      <c r="INT2" s="856"/>
      <c r="INU2" s="856"/>
      <c r="INV2" s="856"/>
      <c r="INW2" s="856"/>
      <c r="INX2" s="856"/>
      <c r="INY2" s="856"/>
      <c r="INZ2" s="856"/>
      <c r="IOA2" s="856"/>
      <c r="IOB2" s="856"/>
      <c r="IOC2" s="856"/>
      <c r="IOD2" s="856"/>
      <c r="IOE2" s="856"/>
      <c r="IOF2" s="856"/>
      <c r="IOG2" s="856"/>
      <c r="IOH2" s="856"/>
      <c r="IOI2" s="856"/>
      <c r="IOJ2" s="856"/>
      <c r="IOK2" s="856"/>
      <c r="IOL2" s="856"/>
      <c r="IOM2" s="856"/>
      <c r="ION2" s="856"/>
      <c r="IOO2" s="856"/>
      <c r="IOP2" s="856"/>
      <c r="IOQ2" s="856"/>
      <c r="IOR2" s="856"/>
      <c r="IOS2" s="856"/>
      <c r="IOT2" s="856"/>
      <c r="IOU2" s="856"/>
      <c r="IOV2" s="856"/>
      <c r="IOW2" s="856"/>
      <c r="IOX2" s="856"/>
      <c r="IOY2" s="856"/>
      <c r="IOZ2" s="856"/>
      <c r="IPA2" s="856"/>
      <c r="IPB2" s="856"/>
      <c r="IPC2" s="856"/>
      <c r="IPD2" s="856"/>
      <c r="IPE2" s="856"/>
      <c r="IPF2" s="856"/>
      <c r="IPG2" s="856"/>
      <c r="IPH2" s="856"/>
      <c r="IPI2" s="856"/>
      <c r="IPJ2" s="856"/>
      <c r="IPK2" s="856"/>
      <c r="IPL2" s="856"/>
      <c r="IPM2" s="856"/>
      <c r="IPN2" s="856"/>
      <c r="IPO2" s="856"/>
      <c r="IPP2" s="856"/>
      <c r="IPQ2" s="856"/>
      <c r="IPR2" s="856"/>
      <c r="IPS2" s="856"/>
      <c r="IPT2" s="856"/>
      <c r="IPU2" s="856"/>
      <c r="IPV2" s="856"/>
      <c r="IPW2" s="856"/>
      <c r="IPX2" s="856"/>
      <c r="IPY2" s="856"/>
      <c r="IPZ2" s="856"/>
      <c r="IQA2" s="856"/>
      <c r="IQB2" s="856"/>
      <c r="IQC2" s="856"/>
      <c r="IQD2" s="856"/>
      <c r="IQE2" s="856"/>
      <c r="IQF2" s="856"/>
      <c r="IQG2" s="856"/>
      <c r="IQH2" s="856"/>
      <c r="IQI2" s="856"/>
      <c r="IQJ2" s="856"/>
      <c r="IQK2" s="856"/>
      <c r="IQL2" s="856"/>
      <c r="IQM2" s="856"/>
      <c r="IQN2" s="856"/>
      <c r="IQO2" s="856"/>
      <c r="IQP2" s="856"/>
      <c r="IQQ2" s="856"/>
      <c r="IQR2" s="856"/>
      <c r="IQS2" s="856"/>
      <c r="IQT2" s="856"/>
      <c r="IQU2" s="856"/>
      <c r="IQV2" s="856"/>
      <c r="IQW2" s="856"/>
      <c r="IQX2" s="856"/>
      <c r="IQY2" s="856"/>
      <c r="IQZ2" s="856"/>
      <c r="IRA2" s="856"/>
      <c r="IRB2" s="856"/>
      <c r="IRC2" s="856"/>
      <c r="IRD2" s="856"/>
      <c r="IRE2" s="856"/>
      <c r="IRF2" s="856"/>
      <c r="IRG2" s="856"/>
      <c r="IRH2" s="856"/>
      <c r="IRI2" s="856"/>
      <c r="IRJ2" s="856"/>
      <c r="IRK2" s="856"/>
      <c r="IRL2" s="856"/>
      <c r="IRM2" s="856"/>
      <c r="IRN2" s="856"/>
      <c r="IRO2" s="856"/>
      <c r="IRP2" s="856"/>
      <c r="IRQ2" s="856"/>
      <c r="IRR2" s="856"/>
      <c r="IRS2" s="856"/>
      <c r="IRT2" s="856"/>
      <c r="IRU2" s="856"/>
      <c r="IRV2" s="856"/>
      <c r="IRW2" s="856"/>
      <c r="IRX2" s="856"/>
      <c r="IRY2" s="856"/>
      <c r="IRZ2" s="856"/>
      <c r="ISA2" s="856"/>
      <c r="ISB2" s="856"/>
      <c r="ISC2" s="856"/>
      <c r="ISD2" s="856"/>
      <c r="ISE2" s="856"/>
      <c r="ISF2" s="856"/>
      <c r="ISG2" s="856"/>
      <c r="ISH2" s="856"/>
      <c r="ISI2" s="856"/>
      <c r="ISJ2" s="856"/>
      <c r="ISK2" s="856"/>
      <c r="ISL2" s="856"/>
      <c r="ISM2" s="856"/>
      <c r="ISN2" s="856"/>
      <c r="ISO2" s="856"/>
      <c r="ISP2" s="856"/>
      <c r="ISQ2" s="856"/>
      <c r="ISR2" s="856"/>
      <c r="ISS2" s="856"/>
      <c r="IST2" s="856"/>
      <c r="ISU2" s="856"/>
      <c r="ISV2" s="856"/>
      <c r="ISW2" s="856"/>
      <c r="ISX2" s="856"/>
      <c r="ISY2" s="856"/>
      <c r="ISZ2" s="856"/>
      <c r="ITA2" s="856"/>
      <c r="ITB2" s="856"/>
      <c r="ITC2" s="856"/>
      <c r="ITD2" s="856"/>
      <c r="ITE2" s="856"/>
      <c r="ITF2" s="856"/>
      <c r="ITG2" s="856"/>
      <c r="ITH2" s="856"/>
      <c r="ITI2" s="856"/>
      <c r="ITJ2" s="856"/>
      <c r="ITK2" s="856"/>
      <c r="ITL2" s="856"/>
      <c r="ITM2" s="856"/>
      <c r="ITN2" s="856"/>
      <c r="ITO2" s="856"/>
      <c r="ITP2" s="856"/>
      <c r="ITQ2" s="856"/>
      <c r="ITR2" s="856"/>
      <c r="ITS2" s="856"/>
      <c r="ITT2" s="856"/>
      <c r="ITU2" s="856"/>
      <c r="ITV2" s="856"/>
      <c r="ITW2" s="856"/>
      <c r="ITX2" s="856"/>
      <c r="ITY2" s="856"/>
      <c r="ITZ2" s="856"/>
      <c r="IUA2" s="856"/>
      <c r="IUB2" s="856"/>
      <c r="IUC2" s="856"/>
      <c r="IUD2" s="856"/>
      <c r="IUE2" s="856"/>
      <c r="IUF2" s="856"/>
      <c r="IUG2" s="856"/>
      <c r="IUH2" s="856"/>
      <c r="IUI2" s="856"/>
      <c r="IUJ2" s="856"/>
      <c r="IUK2" s="856"/>
      <c r="IUL2" s="856"/>
      <c r="IUM2" s="856"/>
      <c r="IUN2" s="856"/>
      <c r="IUO2" s="856"/>
      <c r="IUP2" s="856"/>
      <c r="IUQ2" s="856"/>
      <c r="IUR2" s="856"/>
      <c r="IUS2" s="856"/>
      <c r="IUT2" s="856"/>
      <c r="IUU2" s="856"/>
      <c r="IUV2" s="856"/>
      <c r="IUW2" s="856"/>
      <c r="IUX2" s="856"/>
      <c r="IUY2" s="856"/>
      <c r="IUZ2" s="856"/>
      <c r="IVA2" s="856"/>
      <c r="IVB2" s="856"/>
      <c r="IVC2" s="856"/>
      <c r="IVD2" s="856"/>
      <c r="IVE2" s="856"/>
      <c r="IVF2" s="856"/>
      <c r="IVG2" s="856"/>
      <c r="IVH2" s="856"/>
      <c r="IVI2" s="856"/>
      <c r="IVJ2" s="856"/>
      <c r="IVK2" s="856"/>
      <c r="IVL2" s="856"/>
      <c r="IVM2" s="856"/>
      <c r="IVN2" s="856"/>
      <c r="IVO2" s="856"/>
      <c r="IVP2" s="856"/>
      <c r="IVQ2" s="856"/>
      <c r="IVR2" s="856"/>
      <c r="IVS2" s="856"/>
      <c r="IVT2" s="856"/>
      <c r="IVU2" s="856"/>
      <c r="IVV2" s="856"/>
      <c r="IVW2" s="856"/>
      <c r="IVX2" s="856"/>
      <c r="IVY2" s="856"/>
      <c r="IVZ2" s="856"/>
      <c r="IWA2" s="856"/>
      <c r="IWB2" s="856"/>
      <c r="IWC2" s="856"/>
      <c r="IWD2" s="856"/>
      <c r="IWE2" s="856"/>
      <c r="IWF2" s="856"/>
      <c r="IWG2" s="856"/>
      <c r="IWH2" s="856"/>
      <c r="IWI2" s="856"/>
      <c r="IWJ2" s="856"/>
      <c r="IWK2" s="856"/>
      <c r="IWL2" s="856"/>
      <c r="IWM2" s="856"/>
      <c r="IWN2" s="856"/>
      <c r="IWO2" s="856"/>
      <c r="IWP2" s="856"/>
      <c r="IWQ2" s="856"/>
      <c r="IWR2" s="856"/>
      <c r="IWS2" s="856"/>
      <c r="IWT2" s="856"/>
      <c r="IWU2" s="856"/>
      <c r="IWV2" s="856"/>
      <c r="IWW2" s="856"/>
      <c r="IWX2" s="856"/>
      <c r="IWY2" s="856"/>
      <c r="IWZ2" s="856"/>
      <c r="IXA2" s="856"/>
      <c r="IXB2" s="856"/>
      <c r="IXC2" s="856"/>
      <c r="IXD2" s="856"/>
      <c r="IXE2" s="856"/>
      <c r="IXF2" s="856"/>
      <c r="IXG2" s="856"/>
      <c r="IXH2" s="856"/>
      <c r="IXI2" s="856"/>
      <c r="IXJ2" s="856"/>
      <c r="IXK2" s="856"/>
      <c r="IXL2" s="856"/>
      <c r="IXM2" s="856"/>
      <c r="IXN2" s="856"/>
      <c r="IXO2" s="856"/>
      <c r="IXP2" s="856"/>
      <c r="IXQ2" s="856"/>
      <c r="IXR2" s="856"/>
      <c r="IXS2" s="856"/>
      <c r="IXT2" s="856"/>
      <c r="IXU2" s="856"/>
      <c r="IXV2" s="856"/>
      <c r="IXW2" s="856"/>
      <c r="IXX2" s="856"/>
      <c r="IXY2" s="856"/>
      <c r="IXZ2" s="856"/>
      <c r="IYA2" s="856"/>
      <c r="IYB2" s="856"/>
      <c r="IYC2" s="856"/>
      <c r="IYD2" s="856"/>
      <c r="IYE2" s="856"/>
      <c r="IYF2" s="856"/>
      <c r="IYG2" s="856"/>
      <c r="IYH2" s="856"/>
      <c r="IYI2" s="856"/>
      <c r="IYJ2" s="856"/>
      <c r="IYK2" s="856"/>
      <c r="IYL2" s="856"/>
      <c r="IYM2" s="856"/>
      <c r="IYN2" s="856"/>
      <c r="IYO2" s="856"/>
      <c r="IYP2" s="856"/>
      <c r="IYQ2" s="856"/>
      <c r="IYR2" s="856"/>
      <c r="IYS2" s="856"/>
      <c r="IYT2" s="856"/>
      <c r="IYU2" s="856"/>
      <c r="IYV2" s="856"/>
      <c r="IYW2" s="856"/>
      <c r="IYX2" s="856"/>
      <c r="IYY2" s="856"/>
      <c r="IYZ2" s="856"/>
      <c r="IZA2" s="856"/>
      <c r="IZB2" s="856"/>
      <c r="IZC2" s="856"/>
      <c r="IZD2" s="856"/>
      <c r="IZE2" s="856"/>
      <c r="IZF2" s="856"/>
      <c r="IZG2" s="856"/>
      <c r="IZH2" s="856"/>
      <c r="IZI2" s="856"/>
      <c r="IZJ2" s="856"/>
      <c r="IZK2" s="856"/>
      <c r="IZL2" s="856"/>
      <c r="IZM2" s="856"/>
      <c r="IZN2" s="856"/>
      <c r="IZO2" s="856"/>
      <c r="IZP2" s="856"/>
      <c r="IZQ2" s="856"/>
      <c r="IZR2" s="856"/>
      <c r="IZS2" s="856"/>
      <c r="IZT2" s="856"/>
      <c r="IZU2" s="856"/>
      <c r="IZV2" s="856"/>
      <c r="IZW2" s="856"/>
      <c r="IZX2" s="856"/>
      <c r="IZY2" s="856"/>
      <c r="IZZ2" s="856"/>
      <c r="JAA2" s="856"/>
      <c r="JAB2" s="856"/>
      <c r="JAC2" s="856"/>
      <c r="JAD2" s="856"/>
      <c r="JAE2" s="856"/>
      <c r="JAF2" s="856"/>
      <c r="JAG2" s="856"/>
      <c r="JAH2" s="856"/>
      <c r="JAI2" s="856"/>
      <c r="JAJ2" s="856"/>
      <c r="JAK2" s="856"/>
      <c r="JAL2" s="856"/>
      <c r="JAM2" s="856"/>
      <c r="JAN2" s="856"/>
      <c r="JAO2" s="856"/>
      <c r="JAP2" s="856"/>
      <c r="JAQ2" s="856"/>
      <c r="JAR2" s="856"/>
      <c r="JAS2" s="856"/>
      <c r="JAT2" s="856"/>
      <c r="JAU2" s="856"/>
      <c r="JAV2" s="856"/>
      <c r="JAW2" s="856"/>
      <c r="JAX2" s="856"/>
      <c r="JAY2" s="856"/>
      <c r="JAZ2" s="856"/>
      <c r="JBA2" s="856"/>
      <c r="JBB2" s="856"/>
      <c r="JBC2" s="856"/>
      <c r="JBD2" s="856"/>
      <c r="JBE2" s="856"/>
      <c r="JBF2" s="856"/>
      <c r="JBG2" s="856"/>
      <c r="JBH2" s="856"/>
      <c r="JBI2" s="856"/>
      <c r="JBJ2" s="856"/>
      <c r="JBK2" s="856"/>
      <c r="JBL2" s="856"/>
      <c r="JBM2" s="856"/>
      <c r="JBN2" s="856"/>
      <c r="JBO2" s="856"/>
      <c r="JBP2" s="856"/>
      <c r="JBQ2" s="856"/>
      <c r="JBR2" s="856"/>
      <c r="JBS2" s="856"/>
      <c r="JBT2" s="856"/>
      <c r="JBU2" s="856"/>
      <c r="JBV2" s="856"/>
      <c r="JBW2" s="856"/>
      <c r="JBX2" s="856"/>
      <c r="JBY2" s="856"/>
      <c r="JBZ2" s="856"/>
      <c r="JCA2" s="856"/>
      <c r="JCB2" s="856"/>
      <c r="JCC2" s="856"/>
      <c r="JCD2" s="856"/>
      <c r="JCE2" s="856"/>
      <c r="JCF2" s="856"/>
      <c r="JCG2" s="856"/>
      <c r="JCH2" s="856"/>
      <c r="JCI2" s="856"/>
      <c r="JCJ2" s="856"/>
      <c r="JCK2" s="856"/>
      <c r="JCL2" s="856"/>
      <c r="JCM2" s="856"/>
      <c r="JCN2" s="856"/>
      <c r="JCO2" s="856"/>
      <c r="JCP2" s="856"/>
      <c r="JCQ2" s="856"/>
      <c r="JCR2" s="856"/>
      <c r="JCS2" s="856"/>
      <c r="JCT2" s="856"/>
      <c r="JCU2" s="856"/>
      <c r="JCV2" s="856"/>
      <c r="JCW2" s="856"/>
      <c r="JCX2" s="856"/>
      <c r="JCY2" s="856"/>
      <c r="JCZ2" s="856"/>
      <c r="JDA2" s="856"/>
      <c r="JDB2" s="856"/>
      <c r="JDC2" s="856"/>
      <c r="JDD2" s="856"/>
      <c r="JDE2" s="856"/>
      <c r="JDF2" s="856"/>
      <c r="JDG2" s="856"/>
      <c r="JDH2" s="856"/>
      <c r="JDI2" s="856"/>
      <c r="JDJ2" s="856"/>
      <c r="JDK2" s="856"/>
      <c r="JDL2" s="856"/>
      <c r="JDM2" s="856"/>
      <c r="JDN2" s="856"/>
      <c r="JDO2" s="856"/>
      <c r="JDP2" s="856"/>
      <c r="JDQ2" s="856"/>
      <c r="JDR2" s="856"/>
      <c r="JDS2" s="856"/>
      <c r="JDT2" s="856"/>
      <c r="JDU2" s="856"/>
      <c r="JDV2" s="856"/>
      <c r="JDW2" s="856"/>
      <c r="JDX2" s="856"/>
      <c r="JDY2" s="856"/>
      <c r="JDZ2" s="856"/>
      <c r="JEA2" s="856"/>
      <c r="JEB2" s="856"/>
      <c r="JEC2" s="856"/>
      <c r="JED2" s="856"/>
      <c r="JEE2" s="856"/>
      <c r="JEF2" s="856"/>
      <c r="JEG2" s="856"/>
      <c r="JEH2" s="856"/>
      <c r="JEI2" s="856"/>
      <c r="JEJ2" s="856"/>
      <c r="JEK2" s="856"/>
      <c r="JEL2" s="856"/>
      <c r="JEM2" s="856"/>
      <c r="JEN2" s="856"/>
      <c r="JEO2" s="856"/>
      <c r="JEP2" s="856"/>
      <c r="JEQ2" s="856"/>
      <c r="JER2" s="856"/>
      <c r="JES2" s="856"/>
      <c r="JET2" s="856"/>
      <c r="JEU2" s="856"/>
      <c r="JEV2" s="856"/>
      <c r="JEW2" s="856"/>
      <c r="JEX2" s="856"/>
      <c r="JEY2" s="856"/>
      <c r="JEZ2" s="856"/>
      <c r="JFA2" s="856"/>
      <c r="JFB2" s="856"/>
      <c r="JFC2" s="856"/>
      <c r="JFD2" s="856"/>
      <c r="JFE2" s="856"/>
      <c r="JFF2" s="856"/>
      <c r="JFG2" s="856"/>
      <c r="JFH2" s="856"/>
      <c r="JFI2" s="856"/>
      <c r="JFJ2" s="856"/>
      <c r="JFK2" s="856"/>
      <c r="JFL2" s="856"/>
      <c r="JFM2" s="856"/>
      <c r="JFN2" s="856"/>
      <c r="JFO2" s="856"/>
      <c r="JFP2" s="856"/>
      <c r="JFQ2" s="856"/>
      <c r="JFR2" s="856"/>
      <c r="JFS2" s="856"/>
      <c r="JFT2" s="856"/>
      <c r="JFU2" s="856"/>
      <c r="JFV2" s="856"/>
      <c r="JFW2" s="856"/>
      <c r="JFX2" s="856"/>
      <c r="JFY2" s="856"/>
      <c r="JFZ2" s="856"/>
      <c r="JGA2" s="856"/>
      <c r="JGB2" s="856"/>
      <c r="JGC2" s="856"/>
      <c r="JGD2" s="856"/>
      <c r="JGE2" s="856"/>
      <c r="JGF2" s="856"/>
      <c r="JGG2" s="856"/>
      <c r="JGH2" s="856"/>
      <c r="JGI2" s="856"/>
      <c r="JGJ2" s="856"/>
      <c r="JGK2" s="856"/>
      <c r="JGL2" s="856"/>
      <c r="JGM2" s="856"/>
      <c r="JGN2" s="856"/>
      <c r="JGO2" s="856"/>
      <c r="JGP2" s="856"/>
      <c r="JGQ2" s="856"/>
      <c r="JGR2" s="856"/>
      <c r="JGS2" s="856"/>
      <c r="JGT2" s="856"/>
      <c r="JGU2" s="856"/>
      <c r="JGV2" s="856"/>
      <c r="JGW2" s="856"/>
      <c r="JGX2" s="856"/>
      <c r="JGY2" s="856"/>
      <c r="JGZ2" s="856"/>
      <c r="JHA2" s="856"/>
      <c r="JHB2" s="856"/>
      <c r="JHC2" s="856"/>
      <c r="JHD2" s="856"/>
      <c r="JHE2" s="856"/>
      <c r="JHF2" s="856"/>
      <c r="JHG2" s="856"/>
      <c r="JHH2" s="856"/>
      <c r="JHI2" s="856"/>
      <c r="JHJ2" s="856"/>
      <c r="JHK2" s="856"/>
      <c r="JHL2" s="856"/>
      <c r="JHM2" s="856"/>
      <c r="JHN2" s="856"/>
      <c r="JHO2" s="856"/>
      <c r="JHP2" s="856"/>
      <c r="JHQ2" s="856"/>
      <c r="JHR2" s="856"/>
      <c r="JHS2" s="856"/>
      <c r="JHT2" s="856"/>
      <c r="JHU2" s="856"/>
      <c r="JHV2" s="856"/>
      <c r="JHW2" s="856"/>
      <c r="JHX2" s="856"/>
      <c r="JHY2" s="856"/>
      <c r="JHZ2" s="856"/>
      <c r="JIA2" s="856"/>
      <c r="JIB2" s="856"/>
      <c r="JIC2" s="856"/>
      <c r="JID2" s="856"/>
      <c r="JIE2" s="856"/>
      <c r="JIF2" s="856"/>
      <c r="JIG2" s="856"/>
      <c r="JIH2" s="856"/>
      <c r="JII2" s="856"/>
      <c r="JIJ2" s="856"/>
      <c r="JIK2" s="856"/>
      <c r="JIL2" s="856"/>
      <c r="JIM2" s="856"/>
      <c r="JIN2" s="856"/>
      <c r="JIO2" s="856"/>
      <c r="JIP2" s="856"/>
      <c r="JIQ2" s="856"/>
      <c r="JIR2" s="856"/>
      <c r="JIS2" s="856"/>
      <c r="JIT2" s="856"/>
      <c r="JIU2" s="856"/>
      <c r="JIV2" s="856"/>
      <c r="JIW2" s="856"/>
      <c r="JIX2" s="856"/>
      <c r="JIY2" s="856"/>
      <c r="JIZ2" s="856"/>
      <c r="JJA2" s="856"/>
      <c r="JJB2" s="856"/>
      <c r="JJC2" s="856"/>
      <c r="JJD2" s="856"/>
      <c r="JJE2" s="856"/>
      <c r="JJF2" s="856"/>
      <c r="JJG2" s="856"/>
      <c r="JJH2" s="856"/>
      <c r="JJI2" s="856"/>
      <c r="JJJ2" s="856"/>
      <c r="JJK2" s="856"/>
      <c r="JJL2" s="856"/>
      <c r="JJM2" s="856"/>
      <c r="JJN2" s="856"/>
      <c r="JJO2" s="856"/>
      <c r="JJP2" s="856"/>
      <c r="JJQ2" s="856"/>
      <c r="JJR2" s="856"/>
      <c r="JJS2" s="856"/>
      <c r="JJT2" s="856"/>
      <c r="JJU2" s="856"/>
      <c r="JJV2" s="856"/>
      <c r="JJW2" s="856"/>
      <c r="JJX2" s="856"/>
      <c r="JJY2" s="856"/>
      <c r="JJZ2" s="856"/>
      <c r="JKA2" s="856"/>
      <c r="JKB2" s="856"/>
      <c r="JKC2" s="856"/>
      <c r="JKD2" s="856"/>
      <c r="JKE2" s="856"/>
      <c r="JKF2" s="856"/>
      <c r="JKG2" s="856"/>
      <c r="JKH2" s="856"/>
      <c r="JKI2" s="856"/>
      <c r="JKJ2" s="856"/>
      <c r="JKK2" s="856"/>
      <c r="JKL2" s="856"/>
      <c r="JKM2" s="856"/>
      <c r="JKN2" s="856"/>
      <c r="JKO2" s="856"/>
      <c r="JKP2" s="856"/>
      <c r="JKQ2" s="856"/>
      <c r="JKR2" s="856"/>
      <c r="JKS2" s="856"/>
      <c r="JKT2" s="856"/>
      <c r="JKU2" s="856"/>
      <c r="JKV2" s="856"/>
      <c r="JKW2" s="856"/>
      <c r="JKX2" s="856"/>
      <c r="JKY2" s="856"/>
      <c r="JKZ2" s="856"/>
      <c r="JLA2" s="856"/>
      <c r="JLB2" s="856"/>
      <c r="JLC2" s="856"/>
      <c r="JLD2" s="856"/>
      <c r="JLE2" s="856"/>
      <c r="JLF2" s="856"/>
      <c r="JLG2" s="856"/>
      <c r="JLH2" s="856"/>
      <c r="JLI2" s="856"/>
      <c r="JLJ2" s="856"/>
      <c r="JLK2" s="856"/>
      <c r="JLL2" s="856"/>
      <c r="JLM2" s="856"/>
      <c r="JLN2" s="856"/>
      <c r="JLO2" s="856"/>
      <c r="JLP2" s="856"/>
      <c r="JLQ2" s="856"/>
      <c r="JLR2" s="856"/>
      <c r="JLS2" s="856"/>
      <c r="JLT2" s="856"/>
      <c r="JLU2" s="856"/>
      <c r="JLV2" s="856"/>
      <c r="JLW2" s="856"/>
      <c r="JLX2" s="856"/>
      <c r="JLY2" s="856"/>
      <c r="JLZ2" s="856"/>
      <c r="JMA2" s="856"/>
      <c r="JMB2" s="856"/>
      <c r="JMC2" s="856"/>
      <c r="JMD2" s="856"/>
      <c r="JME2" s="856"/>
      <c r="JMF2" s="856"/>
      <c r="JMG2" s="856"/>
      <c r="JMH2" s="856"/>
      <c r="JMI2" s="856"/>
      <c r="JMJ2" s="856"/>
      <c r="JMK2" s="856"/>
      <c r="JML2" s="856"/>
      <c r="JMM2" s="856"/>
      <c r="JMN2" s="856"/>
      <c r="JMO2" s="856"/>
      <c r="JMP2" s="856"/>
      <c r="JMQ2" s="856"/>
      <c r="JMR2" s="856"/>
      <c r="JMS2" s="856"/>
      <c r="JMT2" s="856"/>
      <c r="JMU2" s="856"/>
      <c r="JMV2" s="856"/>
      <c r="JMW2" s="856"/>
      <c r="JMX2" s="856"/>
      <c r="JMY2" s="856"/>
      <c r="JMZ2" s="856"/>
      <c r="JNA2" s="856"/>
      <c r="JNB2" s="856"/>
      <c r="JNC2" s="856"/>
      <c r="JND2" s="856"/>
      <c r="JNE2" s="856"/>
      <c r="JNF2" s="856"/>
      <c r="JNG2" s="856"/>
      <c r="JNH2" s="856"/>
      <c r="JNI2" s="856"/>
      <c r="JNJ2" s="856"/>
      <c r="JNK2" s="856"/>
      <c r="JNL2" s="856"/>
      <c r="JNM2" s="856"/>
      <c r="JNN2" s="856"/>
      <c r="JNO2" s="856"/>
      <c r="JNP2" s="856"/>
      <c r="JNQ2" s="856"/>
      <c r="JNR2" s="856"/>
      <c r="JNS2" s="856"/>
      <c r="JNT2" s="856"/>
      <c r="JNU2" s="856"/>
      <c r="JNV2" s="856"/>
      <c r="JNW2" s="856"/>
      <c r="JNX2" s="856"/>
      <c r="JNY2" s="856"/>
      <c r="JNZ2" s="856"/>
      <c r="JOA2" s="856"/>
      <c r="JOB2" s="856"/>
      <c r="JOC2" s="856"/>
      <c r="JOD2" s="856"/>
      <c r="JOE2" s="856"/>
      <c r="JOF2" s="856"/>
      <c r="JOG2" s="856"/>
      <c r="JOH2" s="856"/>
      <c r="JOI2" s="856"/>
      <c r="JOJ2" s="856"/>
      <c r="JOK2" s="856"/>
      <c r="JOL2" s="856"/>
      <c r="JOM2" s="856"/>
      <c r="JON2" s="856"/>
      <c r="JOO2" s="856"/>
      <c r="JOP2" s="856"/>
      <c r="JOQ2" s="856"/>
      <c r="JOR2" s="856"/>
      <c r="JOS2" s="856"/>
      <c r="JOT2" s="856"/>
      <c r="JOU2" s="856"/>
      <c r="JOV2" s="856"/>
      <c r="JOW2" s="856"/>
      <c r="JOX2" s="856"/>
      <c r="JOY2" s="856"/>
      <c r="JOZ2" s="856"/>
      <c r="JPA2" s="856"/>
      <c r="JPB2" s="856"/>
      <c r="JPC2" s="856"/>
      <c r="JPD2" s="856"/>
      <c r="JPE2" s="856"/>
      <c r="JPF2" s="856"/>
      <c r="JPG2" s="856"/>
      <c r="JPH2" s="856"/>
      <c r="JPI2" s="856"/>
      <c r="JPJ2" s="856"/>
      <c r="JPK2" s="856"/>
      <c r="JPL2" s="856"/>
      <c r="JPM2" s="856"/>
      <c r="JPN2" s="856"/>
      <c r="JPO2" s="856"/>
      <c r="JPP2" s="856"/>
      <c r="JPQ2" s="856"/>
      <c r="JPR2" s="856"/>
      <c r="JPS2" s="856"/>
      <c r="JPT2" s="856"/>
      <c r="JPU2" s="856"/>
      <c r="JPV2" s="856"/>
      <c r="JPW2" s="856"/>
      <c r="JPX2" s="856"/>
      <c r="JPY2" s="856"/>
      <c r="JPZ2" s="856"/>
      <c r="JQA2" s="856"/>
      <c r="JQB2" s="856"/>
      <c r="JQC2" s="856"/>
      <c r="JQD2" s="856"/>
      <c r="JQE2" s="856"/>
      <c r="JQF2" s="856"/>
      <c r="JQG2" s="856"/>
      <c r="JQH2" s="856"/>
      <c r="JQI2" s="856"/>
      <c r="JQJ2" s="856"/>
      <c r="JQK2" s="856"/>
      <c r="JQL2" s="856"/>
      <c r="JQM2" s="856"/>
      <c r="JQN2" s="856"/>
      <c r="JQO2" s="856"/>
      <c r="JQP2" s="856"/>
      <c r="JQQ2" s="856"/>
      <c r="JQR2" s="856"/>
      <c r="JQS2" s="856"/>
      <c r="JQT2" s="856"/>
      <c r="JQU2" s="856"/>
      <c r="JQV2" s="856"/>
      <c r="JQW2" s="856"/>
      <c r="JQX2" s="856"/>
      <c r="JQY2" s="856"/>
      <c r="JQZ2" s="856"/>
      <c r="JRA2" s="856"/>
      <c r="JRB2" s="856"/>
      <c r="JRC2" s="856"/>
      <c r="JRD2" s="856"/>
      <c r="JRE2" s="856"/>
      <c r="JRF2" s="856"/>
      <c r="JRG2" s="856"/>
      <c r="JRH2" s="856"/>
      <c r="JRI2" s="856"/>
      <c r="JRJ2" s="856"/>
      <c r="JRK2" s="856"/>
      <c r="JRL2" s="856"/>
      <c r="JRM2" s="856"/>
      <c r="JRN2" s="856"/>
      <c r="JRO2" s="856"/>
      <c r="JRP2" s="856"/>
      <c r="JRQ2" s="856"/>
      <c r="JRR2" s="856"/>
      <c r="JRS2" s="856"/>
      <c r="JRT2" s="856"/>
      <c r="JRU2" s="856"/>
      <c r="JRV2" s="856"/>
      <c r="JRW2" s="856"/>
      <c r="JRX2" s="856"/>
      <c r="JRY2" s="856"/>
      <c r="JRZ2" s="856"/>
      <c r="JSA2" s="856"/>
      <c r="JSB2" s="856"/>
      <c r="JSC2" s="856"/>
      <c r="JSD2" s="856"/>
      <c r="JSE2" s="856"/>
      <c r="JSF2" s="856"/>
      <c r="JSG2" s="856"/>
      <c r="JSH2" s="856"/>
      <c r="JSI2" s="856"/>
      <c r="JSJ2" s="856"/>
      <c r="JSK2" s="856"/>
      <c r="JSL2" s="856"/>
      <c r="JSM2" s="856"/>
      <c r="JSN2" s="856"/>
      <c r="JSO2" s="856"/>
      <c r="JSP2" s="856"/>
      <c r="JSQ2" s="856"/>
      <c r="JSR2" s="856"/>
      <c r="JSS2" s="856"/>
      <c r="JST2" s="856"/>
      <c r="JSU2" s="856"/>
      <c r="JSV2" s="856"/>
      <c r="JSW2" s="856"/>
      <c r="JSX2" s="856"/>
      <c r="JSY2" s="856"/>
      <c r="JSZ2" s="856"/>
      <c r="JTA2" s="856"/>
      <c r="JTB2" s="856"/>
      <c r="JTC2" s="856"/>
      <c r="JTD2" s="856"/>
      <c r="JTE2" s="856"/>
      <c r="JTF2" s="856"/>
      <c r="JTG2" s="856"/>
      <c r="JTH2" s="856"/>
      <c r="JTI2" s="856"/>
      <c r="JTJ2" s="856"/>
      <c r="JTK2" s="856"/>
      <c r="JTL2" s="856"/>
      <c r="JTM2" s="856"/>
      <c r="JTN2" s="856"/>
      <c r="JTO2" s="856"/>
      <c r="JTP2" s="856"/>
      <c r="JTQ2" s="856"/>
      <c r="JTR2" s="856"/>
      <c r="JTS2" s="856"/>
      <c r="JTT2" s="856"/>
      <c r="JTU2" s="856"/>
      <c r="JTV2" s="856"/>
      <c r="JTW2" s="856"/>
      <c r="JTX2" s="856"/>
      <c r="JTY2" s="856"/>
      <c r="JTZ2" s="856"/>
      <c r="JUA2" s="856"/>
      <c r="JUB2" s="856"/>
      <c r="JUC2" s="856"/>
      <c r="JUD2" s="856"/>
      <c r="JUE2" s="856"/>
      <c r="JUF2" s="856"/>
      <c r="JUG2" s="856"/>
      <c r="JUH2" s="856"/>
      <c r="JUI2" s="856"/>
      <c r="JUJ2" s="856"/>
      <c r="JUK2" s="856"/>
      <c r="JUL2" s="856"/>
      <c r="JUM2" s="856"/>
      <c r="JUN2" s="856"/>
      <c r="JUO2" s="856"/>
      <c r="JUP2" s="856"/>
      <c r="JUQ2" s="856"/>
      <c r="JUR2" s="856"/>
      <c r="JUS2" s="856"/>
      <c r="JUT2" s="856"/>
      <c r="JUU2" s="856"/>
      <c r="JUV2" s="856"/>
      <c r="JUW2" s="856"/>
      <c r="JUX2" s="856"/>
      <c r="JUY2" s="856"/>
      <c r="JUZ2" s="856"/>
      <c r="JVA2" s="856"/>
      <c r="JVB2" s="856"/>
      <c r="JVC2" s="856"/>
      <c r="JVD2" s="856"/>
      <c r="JVE2" s="856"/>
      <c r="JVF2" s="856"/>
      <c r="JVG2" s="856"/>
      <c r="JVH2" s="856"/>
      <c r="JVI2" s="856"/>
      <c r="JVJ2" s="856"/>
      <c r="JVK2" s="856"/>
      <c r="JVL2" s="856"/>
      <c r="JVM2" s="856"/>
      <c r="JVN2" s="856"/>
      <c r="JVO2" s="856"/>
      <c r="JVP2" s="856"/>
      <c r="JVQ2" s="856"/>
      <c r="JVR2" s="856"/>
      <c r="JVS2" s="856"/>
      <c r="JVT2" s="856"/>
      <c r="JVU2" s="856"/>
      <c r="JVV2" s="856"/>
      <c r="JVW2" s="856"/>
      <c r="JVX2" s="856"/>
      <c r="JVY2" s="856"/>
      <c r="JVZ2" s="856"/>
      <c r="JWA2" s="856"/>
      <c r="JWB2" s="856"/>
      <c r="JWC2" s="856"/>
      <c r="JWD2" s="856"/>
      <c r="JWE2" s="856"/>
      <c r="JWF2" s="856"/>
      <c r="JWG2" s="856"/>
      <c r="JWH2" s="856"/>
      <c r="JWI2" s="856"/>
      <c r="JWJ2" s="856"/>
      <c r="JWK2" s="856"/>
      <c r="JWL2" s="856"/>
      <c r="JWM2" s="856"/>
      <c r="JWN2" s="856"/>
      <c r="JWO2" s="856"/>
      <c r="JWP2" s="856"/>
      <c r="JWQ2" s="856"/>
      <c r="JWR2" s="856"/>
      <c r="JWS2" s="856"/>
      <c r="JWT2" s="856"/>
      <c r="JWU2" s="856"/>
      <c r="JWV2" s="856"/>
      <c r="JWW2" s="856"/>
      <c r="JWX2" s="856"/>
      <c r="JWY2" s="856"/>
      <c r="JWZ2" s="856"/>
      <c r="JXA2" s="856"/>
      <c r="JXB2" s="856"/>
      <c r="JXC2" s="856"/>
      <c r="JXD2" s="856"/>
      <c r="JXE2" s="856"/>
      <c r="JXF2" s="856"/>
      <c r="JXG2" s="856"/>
      <c r="JXH2" s="856"/>
      <c r="JXI2" s="856"/>
      <c r="JXJ2" s="856"/>
      <c r="JXK2" s="856"/>
      <c r="JXL2" s="856"/>
      <c r="JXM2" s="856"/>
      <c r="JXN2" s="856"/>
      <c r="JXO2" s="856"/>
      <c r="JXP2" s="856"/>
      <c r="JXQ2" s="856"/>
      <c r="JXR2" s="856"/>
      <c r="JXS2" s="856"/>
      <c r="JXT2" s="856"/>
      <c r="JXU2" s="856"/>
      <c r="JXV2" s="856"/>
      <c r="JXW2" s="856"/>
      <c r="JXX2" s="856"/>
      <c r="JXY2" s="856"/>
      <c r="JXZ2" s="856"/>
      <c r="JYA2" s="856"/>
      <c r="JYB2" s="856"/>
      <c r="JYC2" s="856"/>
      <c r="JYD2" s="856"/>
      <c r="JYE2" s="856"/>
      <c r="JYF2" s="856"/>
      <c r="JYG2" s="856"/>
      <c r="JYH2" s="856"/>
      <c r="JYI2" s="856"/>
      <c r="JYJ2" s="856"/>
      <c r="JYK2" s="856"/>
      <c r="JYL2" s="856"/>
      <c r="JYM2" s="856"/>
      <c r="JYN2" s="856"/>
      <c r="JYO2" s="856"/>
      <c r="JYP2" s="856"/>
      <c r="JYQ2" s="856"/>
      <c r="JYR2" s="856"/>
      <c r="JYS2" s="856"/>
      <c r="JYT2" s="856"/>
      <c r="JYU2" s="856"/>
      <c r="JYV2" s="856"/>
      <c r="JYW2" s="856"/>
      <c r="JYX2" s="856"/>
      <c r="JYY2" s="856"/>
      <c r="JYZ2" s="856"/>
      <c r="JZA2" s="856"/>
      <c r="JZB2" s="856"/>
      <c r="JZC2" s="856"/>
      <c r="JZD2" s="856"/>
      <c r="JZE2" s="856"/>
      <c r="JZF2" s="856"/>
      <c r="JZG2" s="856"/>
      <c r="JZH2" s="856"/>
      <c r="JZI2" s="856"/>
      <c r="JZJ2" s="856"/>
      <c r="JZK2" s="856"/>
      <c r="JZL2" s="856"/>
      <c r="JZM2" s="856"/>
      <c r="JZN2" s="856"/>
      <c r="JZO2" s="856"/>
      <c r="JZP2" s="856"/>
      <c r="JZQ2" s="856"/>
      <c r="JZR2" s="856"/>
      <c r="JZS2" s="856"/>
      <c r="JZT2" s="856"/>
      <c r="JZU2" s="856"/>
      <c r="JZV2" s="856"/>
      <c r="JZW2" s="856"/>
      <c r="JZX2" s="856"/>
      <c r="JZY2" s="856"/>
      <c r="JZZ2" s="856"/>
      <c r="KAA2" s="856"/>
      <c r="KAB2" s="856"/>
      <c r="KAC2" s="856"/>
      <c r="KAD2" s="856"/>
      <c r="KAE2" s="856"/>
      <c r="KAF2" s="856"/>
      <c r="KAG2" s="856"/>
      <c r="KAH2" s="856"/>
      <c r="KAI2" s="856"/>
      <c r="KAJ2" s="856"/>
      <c r="KAK2" s="856"/>
      <c r="KAL2" s="856"/>
      <c r="KAM2" s="856"/>
      <c r="KAN2" s="856"/>
      <c r="KAO2" s="856"/>
      <c r="KAP2" s="856"/>
      <c r="KAQ2" s="856"/>
      <c r="KAR2" s="856"/>
      <c r="KAS2" s="856"/>
      <c r="KAT2" s="856"/>
      <c r="KAU2" s="856"/>
      <c r="KAV2" s="856"/>
      <c r="KAW2" s="856"/>
      <c r="KAX2" s="856"/>
      <c r="KAY2" s="856"/>
      <c r="KAZ2" s="856"/>
      <c r="KBA2" s="856"/>
      <c r="KBB2" s="856"/>
      <c r="KBC2" s="856"/>
      <c r="KBD2" s="856"/>
      <c r="KBE2" s="856"/>
      <c r="KBF2" s="856"/>
      <c r="KBG2" s="856"/>
      <c r="KBH2" s="856"/>
      <c r="KBI2" s="856"/>
      <c r="KBJ2" s="856"/>
      <c r="KBK2" s="856"/>
      <c r="KBL2" s="856"/>
      <c r="KBM2" s="856"/>
      <c r="KBN2" s="856"/>
      <c r="KBO2" s="856"/>
      <c r="KBP2" s="856"/>
      <c r="KBQ2" s="856"/>
      <c r="KBR2" s="856"/>
      <c r="KBS2" s="856"/>
      <c r="KBT2" s="856"/>
      <c r="KBU2" s="856"/>
      <c r="KBV2" s="856"/>
      <c r="KBW2" s="856"/>
      <c r="KBX2" s="856"/>
      <c r="KBY2" s="856"/>
      <c r="KBZ2" s="856"/>
      <c r="KCA2" s="856"/>
      <c r="KCB2" s="856"/>
      <c r="KCC2" s="856"/>
      <c r="KCD2" s="856"/>
      <c r="KCE2" s="856"/>
      <c r="KCF2" s="856"/>
      <c r="KCG2" s="856"/>
      <c r="KCH2" s="856"/>
      <c r="KCI2" s="856"/>
      <c r="KCJ2" s="856"/>
      <c r="KCK2" s="856"/>
      <c r="KCL2" s="856"/>
      <c r="KCM2" s="856"/>
      <c r="KCN2" s="856"/>
      <c r="KCO2" s="856"/>
      <c r="KCP2" s="856"/>
      <c r="KCQ2" s="856"/>
      <c r="KCR2" s="856"/>
      <c r="KCS2" s="856"/>
      <c r="KCT2" s="856"/>
      <c r="KCU2" s="856"/>
      <c r="KCV2" s="856"/>
      <c r="KCW2" s="856"/>
      <c r="KCX2" s="856"/>
      <c r="KCY2" s="856"/>
      <c r="KCZ2" s="856"/>
      <c r="KDA2" s="856"/>
      <c r="KDB2" s="856"/>
      <c r="KDC2" s="856"/>
      <c r="KDD2" s="856"/>
      <c r="KDE2" s="856"/>
      <c r="KDF2" s="856"/>
      <c r="KDG2" s="856"/>
      <c r="KDH2" s="856"/>
      <c r="KDI2" s="856"/>
      <c r="KDJ2" s="856"/>
      <c r="KDK2" s="856"/>
      <c r="KDL2" s="856"/>
      <c r="KDM2" s="856"/>
      <c r="KDN2" s="856"/>
      <c r="KDO2" s="856"/>
      <c r="KDP2" s="856"/>
      <c r="KDQ2" s="856"/>
      <c r="KDR2" s="856"/>
      <c r="KDS2" s="856"/>
      <c r="KDT2" s="856"/>
      <c r="KDU2" s="856"/>
      <c r="KDV2" s="856"/>
      <c r="KDW2" s="856"/>
      <c r="KDX2" s="856"/>
      <c r="KDY2" s="856"/>
      <c r="KDZ2" s="856"/>
      <c r="KEA2" s="856"/>
      <c r="KEB2" s="856"/>
      <c r="KEC2" s="856"/>
      <c r="KED2" s="856"/>
      <c r="KEE2" s="856"/>
      <c r="KEF2" s="856"/>
      <c r="KEG2" s="856"/>
      <c r="KEH2" s="856"/>
      <c r="KEI2" s="856"/>
      <c r="KEJ2" s="856"/>
      <c r="KEK2" s="856"/>
      <c r="KEL2" s="856"/>
      <c r="KEM2" s="856"/>
      <c r="KEN2" s="856"/>
      <c r="KEO2" s="856"/>
      <c r="KEP2" s="856"/>
      <c r="KEQ2" s="856"/>
      <c r="KER2" s="856"/>
      <c r="KES2" s="856"/>
      <c r="KET2" s="856"/>
      <c r="KEU2" s="856"/>
      <c r="KEV2" s="856"/>
      <c r="KEW2" s="856"/>
      <c r="KEX2" s="856"/>
      <c r="KEY2" s="856"/>
      <c r="KEZ2" s="856"/>
      <c r="KFA2" s="856"/>
      <c r="KFB2" s="856"/>
      <c r="KFC2" s="856"/>
      <c r="KFD2" s="856"/>
      <c r="KFE2" s="856"/>
      <c r="KFF2" s="856"/>
      <c r="KFG2" s="856"/>
      <c r="KFH2" s="856"/>
      <c r="KFI2" s="856"/>
      <c r="KFJ2" s="856"/>
      <c r="KFK2" s="856"/>
      <c r="KFL2" s="856"/>
      <c r="KFM2" s="856"/>
      <c r="KFN2" s="856"/>
      <c r="KFO2" s="856"/>
      <c r="KFP2" s="856"/>
      <c r="KFQ2" s="856"/>
      <c r="KFR2" s="856"/>
      <c r="KFS2" s="856"/>
      <c r="KFT2" s="856"/>
      <c r="KFU2" s="856"/>
      <c r="KFV2" s="856"/>
      <c r="KFW2" s="856"/>
      <c r="KFX2" s="856"/>
      <c r="KFY2" s="856"/>
      <c r="KFZ2" s="856"/>
      <c r="KGA2" s="856"/>
      <c r="KGB2" s="856"/>
      <c r="KGC2" s="856"/>
      <c r="KGD2" s="856"/>
      <c r="KGE2" s="856"/>
      <c r="KGF2" s="856"/>
      <c r="KGG2" s="856"/>
      <c r="KGH2" s="856"/>
      <c r="KGI2" s="856"/>
      <c r="KGJ2" s="856"/>
      <c r="KGK2" s="856"/>
      <c r="KGL2" s="856"/>
      <c r="KGM2" s="856"/>
      <c r="KGN2" s="856"/>
      <c r="KGO2" s="856"/>
      <c r="KGP2" s="856"/>
      <c r="KGQ2" s="856"/>
      <c r="KGR2" s="856"/>
      <c r="KGS2" s="856"/>
      <c r="KGT2" s="856"/>
      <c r="KGU2" s="856"/>
      <c r="KGV2" s="856"/>
      <c r="KGW2" s="856"/>
      <c r="KGX2" s="856"/>
      <c r="KGY2" s="856"/>
      <c r="KGZ2" s="856"/>
      <c r="KHA2" s="856"/>
      <c r="KHB2" s="856"/>
      <c r="KHC2" s="856"/>
      <c r="KHD2" s="856"/>
      <c r="KHE2" s="856"/>
      <c r="KHF2" s="856"/>
      <c r="KHG2" s="856"/>
      <c r="KHH2" s="856"/>
      <c r="KHI2" s="856"/>
      <c r="KHJ2" s="856"/>
      <c r="KHK2" s="856"/>
      <c r="KHL2" s="856"/>
      <c r="KHM2" s="856"/>
      <c r="KHN2" s="856"/>
      <c r="KHO2" s="856"/>
      <c r="KHP2" s="856"/>
      <c r="KHQ2" s="856"/>
      <c r="KHR2" s="856"/>
      <c r="KHS2" s="856"/>
      <c r="KHT2" s="856"/>
      <c r="KHU2" s="856"/>
      <c r="KHV2" s="856"/>
      <c r="KHW2" s="856"/>
      <c r="KHX2" s="856"/>
      <c r="KHY2" s="856"/>
      <c r="KHZ2" s="856"/>
      <c r="KIA2" s="856"/>
      <c r="KIB2" s="856"/>
      <c r="KIC2" s="856"/>
      <c r="KID2" s="856"/>
      <c r="KIE2" s="856"/>
      <c r="KIF2" s="856"/>
      <c r="KIG2" s="856"/>
      <c r="KIH2" s="856"/>
      <c r="KII2" s="856"/>
      <c r="KIJ2" s="856"/>
      <c r="KIK2" s="856"/>
      <c r="KIL2" s="856"/>
      <c r="KIM2" s="856"/>
      <c r="KIN2" s="856"/>
      <c r="KIO2" s="856"/>
      <c r="KIP2" s="856"/>
      <c r="KIQ2" s="856"/>
      <c r="KIR2" s="856"/>
      <c r="KIS2" s="856"/>
      <c r="KIT2" s="856"/>
      <c r="KIU2" s="856"/>
      <c r="KIV2" s="856"/>
      <c r="KIW2" s="856"/>
      <c r="KIX2" s="856"/>
      <c r="KIY2" s="856"/>
      <c r="KIZ2" s="856"/>
      <c r="KJA2" s="856"/>
      <c r="KJB2" s="856"/>
      <c r="KJC2" s="856"/>
      <c r="KJD2" s="856"/>
      <c r="KJE2" s="856"/>
      <c r="KJF2" s="856"/>
      <c r="KJG2" s="856"/>
      <c r="KJH2" s="856"/>
      <c r="KJI2" s="856"/>
      <c r="KJJ2" s="856"/>
      <c r="KJK2" s="856"/>
      <c r="KJL2" s="856"/>
      <c r="KJM2" s="856"/>
      <c r="KJN2" s="856"/>
      <c r="KJO2" s="856"/>
      <c r="KJP2" s="856"/>
      <c r="KJQ2" s="856"/>
      <c r="KJR2" s="856"/>
      <c r="KJS2" s="856"/>
      <c r="KJT2" s="856"/>
      <c r="KJU2" s="856"/>
      <c r="KJV2" s="856"/>
      <c r="KJW2" s="856"/>
      <c r="KJX2" s="856"/>
      <c r="KJY2" s="856"/>
      <c r="KJZ2" s="856"/>
      <c r="KKA2" s="856"/>
      <c r="KKB2" s="856"/>
      <c r="KKC2" s="856"/>
      <c r="KKD2" s="856"/>
      <c r="KKE2" s="856"/>
      <c r="KKF2" s="856"/>
      <c r="KKG2" s="856"/>
      <c r="KKH2" s="856"/>
      <c r="KKI2" s="856"/>
      <c r="KKJ2" s="856"/>
      <c r="KKK2" s="856"/>
      <c r="KKL2" s="856"/>
      <c r="KKM2" s="856"/>
      <c r="KKN2" s="856"/>
      <c r="KKO2" s="856"/>
      <c r="KKP2" s="856"/>
      <c r="KKQ2" s="856"/>
      <c r="KKR2" s="856"/>
      <c r="KKS2" s="856"/>
      <c r="KKT2" s="856"/>
      <c r="KKU2" s="856"/>
      <c r="KKV2" s="856"/>
      <c r="KKW2" s="856"/>
      <c r="KKX2" s="856"/>
      <c r="KKY2" s="856"/>
      <c r="KKZ2" s="856"/>
      <c r="KLA2" s="856"/>
      <c r="KLB2" s="856"/>
      <c r="KLC2" s="856"/>
      <c r="KLD2" s="856"/>
      <c r="KLE2" s="856"/>
      <c r="KLF2" s="856"/>
      <c r="KLG2" s="856"/>
      <c r="KLH2" s="856"/>
      <c r="KLI2" s="856"/>
      <c r="KLJ2" s="856"/>
      <c r="KLK2" s="856"/>
      <c r="KLL2" s="856"/>
      <c r="KLM2" s="856"/>
      <c r="KLN2" s="856"/>
      <c r="KLO2" s="856"/>
      <c r="KLP2" s="856"/>
      <c r="KLQ2" s="856"/>
      <c r="KLR2" s="856"/>
      <c r="KLS2" s="856"/>
      <c r="KLT2" s="856"/>
      <c r="KLU2" s="856"/>
      <c r="KLV2" s="856"/>
      <c r="KLW2" s="856"/>
      <c r="KLX2" s="856"/>
      <c r="KLY2" s="856"/>
      <c r="KLZ2" s="856"/>
      <c r="KMA2" s="856"/>
      <c r="KMB2" s="856"/>
      <c r="KMC2" s="856"/>
      <c r="KMD2" s="856"/>
      <c r="KME2" s="856"/>
      <c r="KMF2" s="856"/>
      <c r="KMG2" s="856"/>
      <c r="KMH2" s="856"/>
      <c r="KMI2" s="856"/>
      <c r="KMJ2" s="856"/>
      <c r="KMK2" s="856"/>
      <c r="KML2" s="856"/>
      <c r="KMM2" s="856"/>
      <c r="KMN2" s="856"/>
      <c r="KMO2" s="856"/>
      <c r="KMP2" s="856"/>
      <c r="KMQ2" s="856"/>
      <c r="KMR2" s="856"/>
      <c r="KMS2" s="856"/>
      <c r="KMT2" s="856"/>
      <c r="KMU2" s="856"/>
      <c r="KMV2" s="856"/>
      <c r="KMW2" s="856"/>
      <c r="KMX2" s="856"/>
      <c r="KMY2" s="856"/>
      <c r="KMZ2" s="856"/>
      <c r="KNA2" s="856"/>
      <c r="KNB2" s="856"/>
      <c r="KNC2" s="856"/>
      <c r="KND2" s="856"/>
      <c r="KNE2" s="856"/>
      <c r="KNF2" s="856"/>
      <c r="KNG2" s="856"/>
      <c r="KNH2" s="856"/>
      <c r="KNI2" s="856"/>
      <c r="KNJ2" s="856"/>
      <c r="KNK2" s="856"/>
      <c r="KNL2" s="856"/>
      <c r="KNM2" s="856"/>
      <c r="KNN2" s="856"/>
      <c r="KNO2" s="856"/>
      <c r="KNP2" s="856"/>
      <c r="KNQ2" s="856"/>
      <c r="KNR2" s="856"/>
      <c r="KNS2" s="856"/>
      <c r="KNT2" s="856"/>
      <c r="KNU2" s="856"/>
      <c r="KNV2" s="856"/>
      <c r="KNW2" s="856"/>
      <c r="KNX2" s="856"/>
      <c r="KNY2" s="856"/>
      <c r="KNZ2" s="856"/>
      <c r="KOA2" s="856"/>
      <c r="KOB2" s="856"/>
      <c r="KOC2" s="856"/>
      <c r="KOD2" s="856"/>
      <c r="KOE2" s="856"/>
      <c r="KOF2" s="856"/>
      <c r="KOG2" s="856"/>
      <c r="KOH2" s="856"/>
      <c r="KOI2" s="856"/>
      <c r="KOJ2" s="856"/>
      <c r="KOK2" s="856"/>
      <c r="KOL2" s="856"/>
      <c r="KOM2" s="856"/>
      <c r="KON2" s="856"/>
      <c r="KOO2" s="856"/>
      <c r="KOP2" s="856"/>
      <c r="KOQ2" s="856"/>
      <c r="KOR2" s="856"/>
      <c r="KOS2" s="856"/>
      <c r="KOT2" s="856"/>
      <c r="KOU2" s="856"/>
      <c r="KOV2" s="856"/>
      <c r="KOW2" s="856"/>
      <c r="KOX2" s="856"/>
      <c r="KOY2" s="856"/>
      <c r="KOZ2" s="856"/>
      <c r="KPA2" s="856"/>
      <c r="KPB2" s="856"/>
      <c r="KPC2" s="856"/>
      <c r="KPD2" s="856"/>
      <c r="KPE2" s="856"/>
      <c r="KPF2" s="856"/>
      <c r="KPG2" s="856"/>
      <c r="KPH2" s="856"/>
      <c r="KPI2" s="856"/>
      <c r="KPJ2" s="856"/>
      <c r="KPK2" s="856"/>
      <c r="KPL2" s="856"/>
      <c r="KPM2" s="856"/>
      <c r="KPN2" s="856"/>
      <c r="KPO2" s="856"/>
      <c r="KPP2" s="856"/>
      <c r="KPQ2" s="856"/>
      <c r="KPR2" s="856"/>
      <c r="KPS2" s="856"/>
      <c r="KPT2" s="856"/>
      <c r="KPU2" s="856"/>
      <c r="KPV2" s="856"/>
      <c r="KPW2" s="856"/>
      <c r="KPX2" s="856"/>
      <c r="KPY2" s="856"/>
      <c r="KPZ2" s="856"/>
      <c r="KQA2" s="856"/>
      <c r="KQB2" s="856"/>
      <c r="KQC2" s="856"/>
      <c r="KQD2" s="856"/>
      <c r="KQE2" s="856"/>
      <c r="KQF2" s="856"/>
      <c r="KQG2" s="856"/>
      <c r="KQH2" s="856"/>
      <c r="KQI2" s="856"/>
      <c r="KQJ2" s="856"/>
      <c r="KQK2" s="856"/>
      <c r="KQL2" s="856"/>
      <c r="KQM2" s="856"/>
      <c r="KQN2" s="856"/>
      <c r="KQO2" s="856"/>
      <c r="KQP2" s="856"/>
      <c r="KQQ2" s="856"/>
      <c r="KQR2" s="856"/>
      <c r="KQS2" s="856"/>
      <c r="KQT2" s="856"/>
      <c r="KQU2" s="856"/>
      <c r="KQV2" s="856"/>
      <c r="KQW2" s="856"/>
      <c r="KQX2" s="856"/>
      <c r="KQY2" s="856"/>
      <c r="KQZ2" s="856"/>
      <c r="KRA2" s="856"/>
      <c r="KRB2" s="856"/>
      <c r="KRC2" s="856"/>
      <c r="KRD2" s="856"/>
      <c r="KRE2" s="856"/>
      <c r="KRF2" s="856"/>
      <c r="KRG2" s="856"/>
      <c r="KRH2" s="856"/>
      <c r="KRI2" s="856"/>
      <c r="KRJ2" s="856"/>
      <c r="KRK2" s="856"/>
      <c r="KRL2" s="856"/>
      <c r="KRM2" s="856"/>
      <c r="KRN2" s="856"/>
      <c r="KRO2" s="856"/>
      <c r="KRP2" s="856"/>
      <c r="KRQ2" s="856"/>
      <c r="KRR2" s="856"/>
      <c r="KRS2" s="856"/>
      <c r="KRT2" s="856"/>
      <c r="KRU2" s="856"/>
      <c r="KRV2" s="856"/>
      <c r="KRW2" s="856"/>
      <c r="KRX2" s="856"/>
      <c r="KRY2" s="856"/>
      <c r="KRZ2" s="856"/>
      <c r="KSA2" s="856"/>
      <c r="KSB2" s="856"/>
      <c r="KSC2" s="856"/>
      <c r="KSD2" s="856"/>
      <c r="KSE2" s="856"/>
      <c r="KSF2" s="856"/>
      <c r="KSG2" s="856"/>
      <c r="KSH2" s="856"/>
      <c r="KSI2" s="856"/>
      <c r="KSJ2" s="856"/>
      <c r="KSK2" s="856"/>
      <c r="KSL2" s="856"/>
      <c r="KSM2" s="856"/>
      <c r="KSN2" s="856"/>
      <c r="KSO2" s="856"/>
      <c r="KSP2" s="856"/>
      <c r="KSQ2" s="856"/>
      <c r="KSR2" s="856"/>
      <c r="KSS2" s="856"/>
      <c r="KST2" s="856"/>
      <c r="KSU2" s="856"/>
      <c r="KSV2" s="856"/>
      <c r="KSW2" s="856"/>
      <c r="KSX2" s="856"/>
      <c r="KSY2" s="856"/>
      <c r="KSZ2" s="856"/>
      <c r="KTA2" s="856"/>
      <c r="KTB2" s="856"/>
      <c r="KTC2" s="856"/>
      <c r="KTD2" s="856"/>
      <c r="KTE2" s="856"/>
      <c r="KTF2" s="856"/>
      <c r="KTG2" s="856"/>
      <c r="KTH2" s="856"/>
      <c r="KTI2" s="856"/>
      <c r="KTJ2" s="856"/>
      <c r="KTK2" s="856"/>
      <c r="KTL2" s="856"/>
      <c r="KTM2" s="856"/>
      <c r="KTN2" s="856"/>
      <c r="KTO2" s="856"/>
      <c r="KTP2" s="856"/>
      <c r="KTQ2" s="856"/>
      <c r="KTR2" s="856"/>
      <c r="KTS2" s="856"/>
      <c r="KTT2" s="856"/>
      <c r="KTU2" s="856"/>
      <c r="KTV2" s="856"/>
      <c r="KTW2" s="856"/>
      <c r="KTX2" s="856"/>
      <c r="KTY2" s="856"/>
      <c r="KTZ2" s="856"/>
      <c r="KUA2" s="856"/>
      <c r="KUB2" s="856"/>
      <c r="KUC2" s="856"/>
      <c r="KUD2" s="856"/>
      <c r="KUE2" s="856"/>
      <c r="KUF2" s="856"/>
      <c r="KUG2" s="856"/>
      <c r="KUH2" s="856"/>
      <c r="KUI2" s="856"/>
      <c r="KUJ2" s="856"/>
      <c r="KUK2" s="856"/>
      <c r="KUL2" s="856"/>
      <c r="KUM2" s="856"/>
      <c r="KUN2" s="856"/>
      <c r="KUO2" s="856"/>
      <c r="KUP2" s="856"/>
      <c r="KUQ2" s="856"/>
      <c r="KUR2" s="856"/>
      <c r="KUS2" s="856"/>
      <c r="KUT2" s="856"/>
      <c r="KUU2" s="856"/>
      <c r="KUV2" s="856"/>
      <c r="KUW2" s="856"/>
      <c r="KUX2" s="856"/>
      <c r="KUY2" s="856"/>
      <c r="KUZ2" s="856"/>
      <c r="KVA2" s="856"/>
      <c r="KVB2" s="856"/>
      <c r="KVC2" s="856"/>
      <c r="KVD2" s="856"/>
      <c r="KVE2" s="856"/>
      <c r="KVF2" s="856"/>
      <c r="KVG2" s="856"/>
      <c r="KVH2" s="856"/>
      <c r="KVI2" s="856"/>
      <c r="KVJ2" s="856"/>
      <c r="KVK2" s="856"/>
      <c r="KVL2" s="856"/>
      <c r="KVM2" s="856"/>
      <c r="KVN2" s="856"/>
      <c r="KVO2" s="856"/>
      <c r="KVP2" s="856"/>
      <c r="KVQ2" s="856"/>
      <c r="KVR2" s="856"/>
      <c r="KVS2" s="856"/>
      <c r="KVT2" s="856"/>
      <c r="KVU2" s="856"/>
      <c r="KVV2" s="856"/>
      <c r="KVW2" s="856"/>
      <c r="KVX2" s="856"/>
      <c r="KVY2" s="856"/>
      <c r="KVZ2" s="856"/>
      <c r="KWA2" s="856"/>
      <c r="KWB2" s="856"/>
      <c r="KWC2" s="856"/>
      <c r="KWD2" s="856"/>
      <c r="KWE2" s="856"/>
      <c r="KWF2" s="856"/>
      <c r="KWG2" s="856"/>
      <c r="KWH2" s="856"/>
      <c r="KWI2" s="856"/>
      <c r="KWJ2" s="856"/>
      <c r="KWK2" s="856"/>
      <c r="KWL2" s="856"/>
      <c r="KWM2" s="856"/>
      <c r="KWN2" s="856"/>
      <c r="KWO2" s="856"/>
      <c r="KWP2" s="856"/>
      <c r="KWQ2" s="856"/>
      <c r="KWR2" s="856"/>
      <c r="KWS2" s="856"/>
      <c r="KWT2" s="856"/>
      <c r="KWU2" s="856"/>
      <c r="KWV2" s="856"/>
      <c r="KWW2" s="856"/>
      <c r="KWX2" s="856"/>
      <c r="KWY2" s="856"/>
      <c r="KWZ2" s="856"/>
      <c r="KXA2" s="856"/>
      <c r="KXB2" s="856"/>
      <c r="KXC2" s="856"/>
      <c r="KXD2" s="856"/>
      <c r="KXE2" s="856"/>
      <c r="KXF2" s="856"/>
      <c r="KXG2" s="856"/>
      <c r="KXH2" s="856"/>
      <c r="KXI2" s="856"/>
      <c r="KXJ2" s="856"/>
      <c r="KXK2" s="856"/>
      <c r="KXL2" s="856"/>
      <c r="KXM2" s="856"/>
      <c r="KXN2" s="856"/>
      <c r="KXO2" s="856"/>
      <c r="KXP2" s="856"/>
      <c r="KXQ2" s="856"/>
      <c r="KXR2" s="856"/>
      <c r="KXS2" s="856"/>
      <c r="KXT2" s="856"/>
      <c r="KXU2" s="856"/>
      <c r="KXV2" s="856"/>
      <c r="KXW2" s="856"/>
      <c r="KXX2" s="856"/>
      <c r="KXY2" s="856"/>
      <c r="KXZ2" s="856"/>
      <c r="KYA2" s="856"/>
      <c r="KYB2" s="856"/>
      <c r="KYC2" s="856"/>
      <c r="KYD2" s="856"/>
      <c r="KYE2" s="856"/>
      <c r="KYF2" s="856"/>
      <c r="KYG2" s="856"/>
      <c r="KYH2" s="856"/>
      <c r="KYI2" s="856"/>
      <c r="KYJ2" s="856"/>
      <c r="KYK2" s="856"/>
      <c r="KYL2" s="856"/>
      <c r="KYM2" s="856"/>
      <c r="KYN2" s="856"/>
      <c r="KYO2" s="856"/>
      <c r="KYP2" s="856"/>
      <c r="KYQ2" s="856"/>
      <c r="KYR2" s="856"/>
      <c r="KYS2" s="856"/>
      <c r="KYT2" s="856"/>
      <c r="KYU2" s="856"/>
      <c r="KYV2" s="856"/>
      <c r="KYW2" s="856"/>
      <c r="KYX2" s="856"/>
      <c r="KYY2" s="856"/>
      <c r="KYZ2" s="856"/>
      <c r="KZA2" s="856"/>
      <c r="KZB2" s="856"/>
      <c r="KZC2" s="856"/>
      <c r="KZD2" s="856"/>
      <c r="KZE2" s="856"/>
      <c r="KZF2" s="856"/>
      <c r="KZG2" s="856"/>
      <c r="KZH2" s="856"/>
      <c r="KZI2" s="856"/>
      <c r="KZJ2" s="856"/>
      <c r="KZK2" s="856"/>
      <c r="KZL2" s="856"/>
      <c r="KZM2" s="856"/>
      <c r="KZN2" s="856"/>
      <c r="KZO2" s="856"/>
      <c r="KZP2" s="856"/>
      <c r="KZQ2" s="856"/>
      <c r="KZR2" s="856"/>
      <c r="KZS2" s="856"/>
      <c r="KZT2" s="856"/>
      <c r="KZU2" s="856"/>
      <c r="KZV2" s="856"/>
      <c r="KZW2" s="856"/>
      <c r="KZX2" s="856"/>
      <c r="KZY2" s="856"/>
      <c r="KZZ2" s="856"/>
      <c r="LAA2" s="856"/>
      <c r="LAB2" s="856"/>
      <c r="LAC2" s="856"/>
      <c r="LAD2" s="856"/>
      <c r="LAE2" s="856"/>
      <c r="LAF2" s="856"/>
      <c r="LAG2" s="856"/>
      <c r="LAH2" s="856"/>
      <c r="LAI2" s="856"/>
      <c r="LAJ2" s="856"/>
      <c r="LAK2" s="856"/>
      <c r="LAL2" s="856"/>
      <c r="LAM2" s="856"/>
      <c r="LAN2" s="856"/>
      <c r="LAO2" s="856"/>
      <c r="LAP2" s="856"/>
      <c r="LAQ2" s="856"/>
      <c r="LAR2" s="856"/>
      <c r="LAS2" s="856"/>
      <c r="LAT2" s="856"/>
      <c r="LAU2" s="856"/>
      <c r="LAV2" s="856"/>
      <c r="LAW2" s="856"/>
      <c r="LAX2" s="856"/>
      <c r="LAY2" s="856"/>
      <c r="LAZ2" s="856"/>
      <c r="LBA2" s="856"/>
      <c r="LBB2" s="856"/>
      <c r="LBC2" s="856"/>
      <c r="LBD2" s="856"/>
      <c r="LBE2" s="856"/>
      <c r="LBF2" s="856"/>
      <c r="LBG2" s="856"/>
      <c r="LBH2" s="856"/>
      <c r="LBI2" s="856"/>
      <c r="LBJ2" s="856"/>
      <c r="LBK2" s="856"/>
      <c r="LBL2" s="856"/>
      <c r="LBM2" s="856"/>
      <c r="LBN2" s="856"/>
      <c r="LBO2" s="856"/>
      <c r="LBP2" s="856"/>
      <c r="LBQ2" s="856"/>
      <c r="LBR2" s="856"/>
      <c r="LBS2" s="856"/>
      <c r="LBT2" s="856"/>
      <c r="LBU2" s="856"/>
      <c r="LBV2" s="856"/>
      <c r="LBW2" s="856"/>
      <c r="LBX2" s="856"/>
      <c r="LBY2" s="856"/>
      <c r="LBZ2" s="856"/>
      <c r="LCA2" s="856"/>
      <c r="LCB2" s="856"/>
      <c r="LCC2" s="856"/>
      <c r="LCD2" s="856"/>
      <c r="LCE2" s="856"/>
      <c r="LCF2" s="856"/>
      <c r="LCG2" s="856"/>
      <c r="LCH2" s="856"/>
      <c r="LCI2" s="856"/>
      <c r="LCJ2" s="856"/>
      <c r="LCK2" s="856"/>
      <c r="LCL2" s="856"/>
      <c r="LCM2" s="856"/>
      <c r="LCN2" s="856"/>
      <c r="LCO2" s="856"/>
      <c r="LCP2" s="856"/>
      <c r="LCQ2" s="856"/>
      <c r="LCR2" s="856"/>
      <c r="LCS2" s="856"/>
      <c r="LCT2" s="856"/>
      <c r="LCU2" s="856"/>
      <c r="LCV2" s="856"/>
      <c r="LCW2" s="856"/>
      <c r="LCX2" s="856"/>
      <c r="LCY2" s="856"/>
      <c r="LCZ2" s="856"/>
      <c r="LDA2" s="856"/>
      <c r="LDB2" s="856"/>
      <c r="LDC2" s="856"/>
      <c r="LDD2" s="856"/>
      <c r="LDE2" s="856"/>
      <c r="LDF2" s="856"/>
      <c r="LDG2" s="856"/>
      <c r="LDH2" s="856"/>
      <c r="LDI2" s="856"/>
      <c r="LDJ2" s="856"/>
      <c r="LDK2" s="856"/>
      <c r="LDL2" s="856"/>
      <c r="LDM2" s="856"/>
      <c r="LDN2" s="856"/>
      <c r="LDO2" s="856"/>
      <c r="LDP2" s="856"/>
      <c r="LDQ2" s="856"/>
      <c r="LDR2" s="856"/>
      <c r="LDS2" s="856"/>
      <c r="LDT2" s="856"/>
      <c r="LDU2" s="856"/>
      <c r="LDV2" s="856"/>
      <c r="LDW2" s="856"/>
      <c r="LDX2" s="856"/>
      <c r="LDY2" s="856"/>
      <c r="LDZ2" s="856"/>
      <c r="LEA2" s="856"/>
      <c r="LEB2" s="856"/>
      <c r="LEC2" s="856"/>
      <c r="LED2" s="856"/>
      <c r="LEE2" s="856"/>
      <c r="LEF2" s="856"/>
      <c r="LEG2" s="856"/>
      <c r="LEH2" s="856"/>
      <c r="LEI2" s="856"/>
      <c r="LEJ2" s="856"/>
      <c r="LEK2" s="856"/>
      <c r="LEL2" s="856"/>
      <c r="LEM2" s="856"/>
      <c r="LEN2" s="856"/>
      <c r="LEO2" s="856"/>
      <c r="LEP2" s="856"/>
      <c r="LEQ2" s="856"/>
      <c r="LER2" s="856"/>
      <c r="LES2" s="856"/>
      <c r="LET2" s="856"/>
      <c r="LEU2" s="856"/>
      <c r="LEV2" s="856"/>
      <c r="LEW2" s="856"/>
      <c r="LEX2" s="856"/>
      <c r="LEY2" s="856"/>
      <c r="LEZ2" s="856"/>
      <c r="LFA2" s="856"/>
      <c r="LFB2" s="856"/>
      <c r="LFC2" s="856"/>
      <c r="LFD2" s="856"/>
      <c r="LFE2" s="856"/>
      <c r="LFF2" s="856"/>
      <c r="LFG2" s="856"/>
      <c r="LFH2" s="856"/>
      <c r="LFI2" s="856"/>
      <c r="LFJ2" s="856"/>
      <c r="LFK2" s="856"/>
      <c r="LFL2" s="856"/>
      <c r="LFM2" s="856"/>
      <c r="LFN2" s="856"/>
      <c r="LFO2" s="856"/>
      <c r="LFP2" s="856"/>
      <c r="LFQ2" s="856"/>
      <c r="LFR2" s="856"/>
      <c r="LFS2" s="856"/>
      <c r="LFT2" s="856"/>
      <c r="LFU2" s="856"/>
      <c r="LFV2" s="856"/>
      <c r="LFW2" s="856"/>
      <c r="LFX2" s="856"/>
      <c r="LFY2" s="856"/>
      <c r="LFZ2" s="856"/>
      <c r="LGA2" s="856"/>
      <c r="LGB2" s="856"/>
      <c r="LGC2" s="856"/>
      <c r="LGD2" s="856"/>
      <c r="LGE2" s="856"/>
      <c r="LGF2" s="856"/>
      <c r="LGG2" s="856"/>
      <c r="LGH2" s="856"/>
      <c r="LGI2" s="856"/>
      <c r="LGJ2" s="856"/>
      <c r="LGK2" s="856"/>
      <c r="LGL2" s="856"/>
      <c r="LGM2" s="856"/>
      <c r="LGN2" s="856"/>
      <c r="LGO2" s="856"/>
      <c r="LGP2" s="856"/>
      <c r="LGQ2" s="856"/>
      <c r="LGR2" s="856"/>
      <c r="LGS2" s="856"/>
      <c r="LGT2" s="856"/>
      <c r="LGU2" s="856"/>
      <c r="LGV2" s="856"/>
      <c r="LGW2" s="856"/>
      <c r="LGX2" s="856"/>
      <c r="LGY2" s="856"/>
      <c r="LGZ2" s="856"/>
      <c r="LHA2" s="856"/>
      <c r="LHB2" s="856"/>
      <c r="LHC2" s="856"/>
      <c r="LHD2" s="856"/>
      <c r="LHE2" s="856"/>
      <c r="LHF2" s="856"/>
      <c r="LHG2" s="856"/>
      <c r="LHH2" s="856"/>
      <c r="LHI2" s="856"/>
      <c r="LHJ2" s="856"/>
      <c r="LHK2" s="856"/>
      <c r="LHL2" s="856"/>
      <c r="LHM2" s="856"/>
      <c r="LHN2" s="856"/>
      <c r="LHO2" s="856"/>
      <c r="LHP2" s="856"/>
      <c r="LHQ2" s="856"/>
      <c r="LHR2" s="856"/>
      <c r="LHS2" s="856"/>
      <c r="LHT2" s="856"/>
      <c r="LHU2" s="856"/>
      <c r="LHV2" s="856"/>
      <c r="LHW2" s="856"/>
      <c r="LHX2" s="856"/>
      <c r="LHY2" s="856"/>
      <c r="LHZ2" s="856"/>
      <c r="LIA2" s="856"/>
      <c r="LIB2" s="856"/>
      <c r="LIC2" s="856"/>
      <c r="LID2" s="856"/>
      <c r="LIE2" s="856"/>
      <c r="LIF2" s="856"/>
      <c r="LIG2" s="856"/>
      <c r="LIH2" s="856"/>
      <c r="LII2" s="856"/>
      <c r="LIJ2" s="856"/>
      <c r="LIK2" s="856"/>
      <c r="LIL2" s="856"/>
      <c r="LIM2" s="856"/>
      <c r="LIN2" s="856"/>
      <c r="LIO2" s="856"/>
      <c r="LIP2" s="856"/>
      <c r="LIQ2" s="856"/>
      <c r="LIR2" s="856"/>
      <c r="LIS2" s="856"/>
      <c r="LIT2" s="856"/>
      <c r="LIU2" s="856"/>
      <c r="LIV2" s="856"/>
      <c r="LIW2" s="856"/>
      <c r="LIX2" s="856"/>
      <c r="LIY2" s="856"/>
      <c r="LIZ2" s="856"/>
      <c r="LJA2" s="856"/>
      <c r="LJB2" s="856"/>
      <c r="LJC2" s="856"/>
      <c r="LJD2" s="856"/>
      <c r="LJE2" s="856"/>
      <c r="LJF2" s="856"/>
      <c r="LJG2" s="856"/>
      <c r="LJH2" s="856"/>
      <c r="LJI2" s="856"/>
      <c r="LJJ2" s="856"/>
      <c r="LJK2" s="856"/>
      <c r="LJL2" s="856"/>
      <c r="LJM2" s="856"/>
      <c r="LJN2" s="856"/>
      <c r="LJO2" s="856"/>
      <c r="LJP2" s="856"/>
      <c r="LJQ2" s="856"/>
      <c r="LJR2" s="856"/>
      <c r="LJS2" s="856"/>
      <c r="LJT2" s="856"/>
      <c r="LJU2" s="856"/>
      <c r="LJV2" s="856"/>
      <c r="LJW2" s="856"/>
      <c r="LJX2" s="856"/>
      <c r="LJY2" s="856"/>
      <c r="LJZ2" s="856"/>
      <c r="LKA2" s="856"/>
      <c r="LKB2" s="856"/>
      <c r="LKC2" s="856"/>
      <c r="LKD2" s="856"/>
      <c r="LKE2" s="856"/>
      <c r="LKF2" s="856"/>
      <c r="LKG2" s="856"/>
      <c r="LKH2" s="856"/>
      <c r="LKI2" s="856"/>
      <c r="LKJ2" s="856"/>
      <c r="LKK2" s="856"/>
      <c r="LKL2" s="856"/>
      <c r="LKM2" s="856"/>
      <c r="LKN2" s="856"/>
      <c r="LKO2" s="856"/>
      <c r="LKP2" s="856"/>
      <c r="LKQ2" s="856"/>
      <c r="LKR2" s="856"/>
      <c r="LKS2" s="856"/>
      <c r="LKT2" s="856"/>
      <c r="LKU2" s="856"/>
      <c r="LKV2" s="856"/>
      <c r="LKW2" s="856"/>
      <c r="LKX2" s="856"/>
      <c r="LKY2" s="856"/>
      <c r="LKZ2" s="856"/>
      <c r="LLA2" s="856"/>
      <c r="LLB2" s="856"/>
      <c r="LLC2" s="856"/>
      <c r="LLD2" s="856"/>
      <c r="LLE2" s="856"/>
      <c r="LLF2" s="856"/>
      <c r="LLG2" s="856"/>
      <c r="LLH2" s="856"/>
      <c r="LLI2" s="856"/>
      <c r="LLJ2" s="856"/>
      <c r="LLK2" s="856"/>
      <c r="LLL2" s="856"/>
      <c r="LLM2" s="856"/>
      <c r="LLN2" s="856"/>
      <c r="LLO2" s="856"/>
      <c r="LLP2" s="856"/>
      <c r="LLQ2" s="856"/>
      <c r="LLR2" s="856"/>
      <c r="LLS2" s="856"/>
      <c r="LLT2" s="856"/>
      <c r="LLU2" s="856"/>
      <c r="LLV2" s="856"/>
      <c r="LLW2" s="856"/>
      <c r="LLX2" s="856"/>
      <c r="LLY2" s="856"/>
      <c r="LLZ2" s="856"/>
      <c r="LMA2" s="856"/>
      <c r="LMB2" s="856"/>
      <c r="LMC2" s="856"/>
      <c r="LMD2" s="856"/>
      <c r="LME2" s="856"/>
      <c r="LMF2" s="856"/>
      <c r="LMG2" s="856"/>
      <c r="LMH2" s="856"/>
      <c r="LMI2" s="856"/>
      <c r="LMJ2" s="856"/>
      <c r="LMK2" s="856"/>
      <c r="LML2" s="856"/>
      <c r="LMM2" s="856"/>
      <c r="LMN2" s="856"/>
      <c r="LMO2" s="856"/>
      <c r="LMP2" s="856"/>
      <c r="LMQ2" s="856"/>
      <c r="LMR2" s="856"/>
      <c r="LMS2" s="856"/>
      <c r="LMT2" s="856"/>
      <c r="LMU2" s="856"/>
      <c r="LMV2" s="856"/>
      <c r="LMW2" s="856"/>
      <c r="LMX2" s="856"/>
      <c r="LMY2" s="856"/>
      <c r="LMZ2" s="856"/>
      <c r="LNA2" s="856"/>
      <c r="LNB2" s="856"/>
      <c r="LNC2" s="856"/>
      <c r="LND2" s="856"/>
      <c r="LNE2" s="856"/>
      <c r="LNF2" s="856"/>
      <c r="LNG2" s="856"/>
      <c r="LNH2" s="856"/>
      <c r="LNI2" s="856"/>
      <c r="LNJ2" s="856"/>
      <c r="LNK2" s="856"/>
      <c r="LNL2" s="856"/>
      <c r="LNM2" s="856"/>
      <c r="LNN2" s="856"/>
      <c r="LNO2" s="856"/>
      <c r="LNP2" s="856"/>
      <c r="LNQ2" s="856"/>
      <c r="LNR2" s="856"/>
      <c r="LNS2" s="856"/>
      <c r="LNT2" s="856"/>
      <c r="LNU2" s="856"/>
      <c r="LNV2" s="856"/>
      <c r="LNW2" s="856"/>
      <c r="LNX2" s="856"/>
      <c r="LNY2" s="856"/>
      <c r="LNZ2" s="856"/>
      <c r="LOA2" s="856"/>
      <c r="LOB2" s="856"/>
      <c r="LOC2" s="856"/>
      <c r="LOD2" s="856"/>
      <c r="LOE2" s="856"/>
      <c r="LOF2" s="856"/>
      <c r="LOG2" s="856"/>
      <c r="LOH2" s="856"/>
      <c r="LOI2" s="856"/>
      <c r="LOJ2" s="856"/>
      <c r="LOK2" s="856"/>
      <c r="LOL2" s="856"/>
      <c r="LOM2" s="856"/>
      <c r="LON2" s="856"/>
      <c r="LOO2" s="856"/>
      <c r="LOP2" s="856"/>
      <c r="LOQ2" s="856"/>
      <c r="LOR2" s="856"/>
      <c r="LOS2" s="856"/>
      <c r="LOT2" s="856"/>
      <c r="LOU2" s="856"/>
      <c r="LOV2" s="856"/>
      <c r="LOW2" s="856"/>
      <c r="LOX2" s="856"/>
      <c r="LOY2" s="856"/>
      <c r="LOZ2" s="856"/>
      <c r="LPA2" s="856"/>
      <c r="LPB2" s="856"/>
      <c r="LPC2" s="856"/>
      <c r="LPD2" s="856"/>
      <c r="LPE2" s="856"/>
      <c r="LPF2" s="856"/>
      <c r="LPG2" s="856"/>
      <c r="LPH2" s="856"/>
      <c r="LPI2" s="856"/>
      <c r="LPJ2" s="856"/>
      <c r="LPK2" s="856"/>
      <c r="LPL2" s="856"/>
      <c r="LPM2" s="856"/>
      <c r="LPN2" s="856"/>
      <c r="LPO2" s="856"/>
      <c r="LPP2" s="856"/>
      <c r="LPQ2" s="856"/>
      <c r="LPR2" s="856"/>
      <c r="LPS2" s="856"/>
      <c r="LPT2" s="856"/>
      <c r="LPU2" s="856"/>
      <c r="LPV2" s="856"/>
      <c r="LPW2" s="856"/>
      <c r="LPX2" s="856"/>
      <c r="LPY2" s="856"/>
      <c r="LPZ2" s="856"/>
      <c r="LQA2" s="856"/>
      <c r="LQB2" s="856"/>
      <c r="LQC2" s="856"/>
      <c r="LQD2" s="856"/>
      <c r="LQE2" s="856"/>
      <c r="LQF2" s="856"/>
      <c r="LQG2" s="856"/>
      <c r="LQH2" s="856"/>
      <c r="LQI2" s="856"/>
      <c r="LQJ2" s="856"/>
      <c r="LQK2" s="856"/>
      <c r="LQL2" s="856"/>
      <c r="LQM2" s="856"/>
      <c r="LQN2" s="856"/>
      <c r="LQO2" s="856"/>
      <c r="LQP2" s="856"/>
      <c r="LQQ2" s="856"/>
      <c r="LQR2" s="856"/>
      <c r="LQS2" s="856"/>
      <c r="LQT2" s="856"/>
      <c r="LQU2" s="856"/>
      <c r="LQV2" s="856"/>
      <c r="LQW2" s="856"/>
      <c r="LQX2" s="856"/>
      <c r="LQY2" s="856"/>
      <c r="LQZ2" s="856"/>
      <c r="LRA2" s="856"/>
      <c r="LRB2" s="856"/>
      <c r="LRC2" s="856"/>
      <c r="LRD2" s="856"/>
      <c r="LRE2" s="856"/>
      <c r="LRF2" s="856"/>
      <c r="LRG2" s="856"/>
      <c r="LRH2" s="856"/>
      <c r="LRI2" s="856"/>
      <c r="LRJ2" s="856"/>
      <c r="LRK2" s="856"/>
      <c r="LRL2" s="856"/>
      <c r="LRM2" s="856"/>
      <c r="LRN2" s="856"/>
      <c r="LRO2" s="856"/>
      <c r="LRP2" s="856"/>
      <c r="LRQ2" s="856"/>
      <c r="LRR2" s="856"/>
      <c r="LRS2" s="856"/>
      <c r="LRT2" s="856"/>
      <c r="LRU2" s="856"/>
      <c r="LRV2" s="856"/>
      <c r="LRW2" s="856"/>
      <c r="LRX2" s="856"/>
      <c r="LRY2" s="856"/>
      <c r="LRZ2" s="856"/>
      <c r="LSA2" s="856"/>
      <c r="LSB2" s="856"/>
      <c r="LSC2" s="856"/>
      <c r="LSD2" s="856"/>
      <c r="LSE2" s="856"/>
      <c r="LSF2" s="856"/>
      <c r="LSG2" s="856"/>
      <c r="LSH2" s="856"/>
      <c r="LSI2" s="856"/>
      <c r="LSJ2" s="856"/>
      <c r="LSK2" s="856"/>
      <c r="LSL2" s="856"/>
      <c r="LSM2" s="856"/>
      <c r="LSN2" s="856"/>
      <c r="LSO2" s="856"/>
      <c r="LSP2" s="856"/>
      <c r="LSQ2" s="856"/>
      <c r="LSR2" s="856"/>
      <c r="LSS2" s="856"/>
      <c r="LST2" s="856"/>
      <c r="LSU2" s="856"/>
      <c r="LSV2" s="856"/>
      <c r="LSW2" s="856"/>
      <c r="LSX2" s="856"/>
      <c r="LSY2" s="856"/>
      <c r="LSZ2" s="856"/>
      <c r="LTA2" s="856"/>
      <c r="LTB2" s="856"/>
      <c r="LTC2" s="856"/>
      <c r="LTD2" s="856"/>
      <c r="LTE2" s="856"/>
      <c r="LTF2" s="856"/>
      <c r="LTG2" s="856"/>
      <c r="LTH2" s="856"/>
      <c r="LTI2" s="856"/>
      <c r="LTJ2" s="856"/>
      <c r="LTK2" s="856"/>
      <c r="LTL2" s="856"/>
      <c r="LTM2" s="856"/>
      <c r="LTN2" s="856"/>
      <c r="LTO2" s="856"/>
      <c r="LTP2" s="856"/>
      <c r="LTQ2" s="856"/>
      <c r="LTR2" s="856"/>
      <c r="LTS2" s="856"/>
      <c r="LTT2" s="856"/>
      <c r="LTU2" s="856"/>
      <c r="LTV2" s="856"/>
      <c r="LTW2" s="856"/>
      <c r="LTX2" s="856"/>
      <c r="LTY2" s="856"/>
      <c r="LTZ2" s="856"/>
      <c r="LUA2" s="856"/>
      <c r="LUB2" s="856"/>
      <c r="LUC2" s="856"/>
      <c r="LUD2" s="856"/>
      <c r="LUE2" s="856"/>
      <c r="LUF2" s="856"/>
      <c r="LUG2" s="856"/>
      <c r="LUH2" s="856"/>
      <c r="LUI2" s="856"/>
      <c r="LUJ2" s="856"/>
      <c r="LUK2" s="856"/>
      <c r="LUL2" s="856"/>
      <c r="LUM2" s="856"/>
      <c r="LUN2" s="856"/>
      <c r="LUO2" s="856"/>
      <c r="LUP2" s="856"/>
      <c r="LUQ2" s="856"/>
      <c r="LUR2" s="856"/>
      <c r="LUS2" s="856"/>
      <c r="LUT2" s="856"/>
      <c r="LUU2" s="856"/>
      <c r="LUV2" s="856"/>
      <c r="LUW2" s="856"/>
      <c r="LUX2" s="856"/>
      <c r="LUY2" s="856"/>
      <c r="LUZ2" s="856"/>
      <c r="LVA2" s="856"/>
      <c r="LVB2" s="856"/>
      <c r="LVC2" s="856"/>
      <c r="LVD2" s="856"/>
      <c r="LVE2" s="856"/>
      <c r="LVF2" s="856"/>
      <c r="LVG2" s="856"/>
      <c r="LVH2" s="856"/>
      <c r="LVI2" s="856"/>
      <c r="LVJ2" s="856"/>
      <c r="LVK2" s="856"/>
      <c r="LVL2" s="856"/>
      <c r="LVM2" s="856"/>
      <c r="LVN2" s="856"/>
      <c r="LVO2" s="856"/>
      <c r="LVP2" s="856"/>
      <c r="LVQ2" s="856"/>
      <c r="LVR2" s="856"/>
      <c r="LVS2" s="856"/>
      <c r="LVT2" s="856"/>
      <c r="LVU2" s="856"/>
      <c r="LVV2" s="856"/>
      <c r="LVW2" s="856"/>
      <c r="LVX2" s="856"/>
      <c r="LVY2" s="856"/>
      <c r="LVZ2" s="856"/>
      <c r="LWA2" s="856"/>
      <c r="LWB2" s="856"/>
      <c r="LWC2" s="856"/>
      <c r="LWD2" s="856"/>
      <c r="LWE2" s="856"/>
      <c r="LWF2" s="856"/>
      <c r="LWG2" s="856"/>
      <c r="LWH2" s="856"/>
      <c r="LWI2" s="856"/>
      <c r="LWJ2" s="856"/>
      <c r="LWK2" s="856"/>
      <c r="LWL2" s="856"/>
      <c r="LWM2" s="856"/>
      <c r="LWN2" s="856"/>
      <c r="LWO2" s="856"/>
      <c r="LWP2" s="856"/>
      <c r="LWQ2" s="856"/>
      <c r="LWR2" s="856"/>
      <c r="LWS2" s="856"/>
      <c r="LWT2" s="856"/>
      <c r="LWU2" s="856"/>
      <c r="LWV2" s="856"/>
      <c r="LWW2" s="856"/>
      <c r="LWX2" s="856"/>
      <c r="LWY2" s="856"/>
      <c r="LWZ2" s="856"/>
      <c r="LXA2" s="856"/>
      <c r="LXB2" s="856"/>
      <c r="LXC2" s="856"/>
      <c r="LXD2" s="856"/>
      <c r="LXE2" s="856"/>
      <c r="LXF2" s="856"/>
      <c r="LXG2" s="856"/>
      <c r="LXH2" s="856"/>
      <c r="LXI2" s="856"/>
      <c r="LXJ2" s="856"/>
      <c r="LXK2" s="856"/>
      <c r="LXL2" s="856"/>
      <c r="LXM2" s="856"/>
      <c r="LXN2" s="856"/>
      <c r="LXO2" s="856"/>
      <c r="LXP2" s="856"/>
      <c r="LXQ2" s="856"/>
      <c r="LXR2" s="856"/>
      <c r="LXS2" s="856"/>
      <c r="LXT2" s="856"/>
      <c r="LXU2" s="856"/>
      <c r="LXV2" s="856"/>
      <c r="LXW2" s="856"/>
      <c r="LXX2" s="856"/>
      <c r="LXY2" s="856"/>
      <c r="LXZ2" s="856"/>
      <c r="LYA2" s="856"/>
      <c r="LYB2" s="856"/>
      <c r="LYC2" s="856"/>
      <c r="LYD2" s="856"/>
      <c r="LYE2" s="856"/>
      <c r="LYF2" s="856"/>
      <c r="LYG2" s="856"/>
      <c r="LYH2" s="856"/>
      <c r="LYI2" s="856"/>
      <c r="LYJ2" s="856"/>
      <c r="LYK2" s="856"/>
      <c r="LYL2" s="856"/>
      <c r="LYM2" s="856"/>
      <c r="LYN2" s="856"/>
      <c r="LYO2" s="856"/>
      <c r="LYP2" s="856"/>
      <c r="LYQ2" s="856"/>
      <c r="LYR2" s="856"/>
      <c r="LYS2" s="856"/>
      <c r="LYT2" s="856"/>
      <c r="LYU2" s="856"/>
      <c r="LYV2" s="856"/>
      <c r="LYW2" s="856"/>
      <c r="LYX2" s="856"/>
      <c r="LYY2" s="856"/>
      <c r="LYZ2" s="856"/>
      <c r="LZA2" s="856"/>
      <c r="LZB2" s="856"/>
      <c r="LZC2" s="856"/>
      <c r="LZD2" s="856"/>
      <c r="LZE2" s="856"/>
      <c r="LZF2" s="856"/>
      <c r="LZG2" s="856"/>
      <c r="LZH2" s="856"/>
      <c r="LZI2" s="856"/>
      <c r="LZJ2" s="856"/>
      <c r="LZK2" s="856"/>
      <c r="LZL2" s="856"/>
      <c r="LZM2" s="856"/>
      <c r="LZN2" s="856"/>
      <c r="LZO2" s="856"/>
      <c r="LZP2" s="856"/>
      <c r="LZQ2" s="856"/>
      <c r="LZR2" s="856"/>
      <c r="LZS2" s="856"/>
      <c r="LZT2" s="856"/>
      <c r="LZU2" s="856"/>
      <c r="LZV2" s="856"/>
      <c r="LZW2" s="856"/>
      <c r="LZX2" s="856"/>
      <c r="LZY2" s="856"/>
      <c r="LZZ2" s="856"/>
      <c r="MAA2" s="856"/>
      <c r="MAB2" s="856"/>
      <c r="MAC2" s="856"/>
      <c r="MAD2" s="856"/>
      <c r="MAE2" s="856"/>
      <c r="MAF2" s="856"/>
      <c r="MAG2" s="856"/>
      <c r="MAH2" s="856"/>
      <c r="MAI2" s="856"/>
      <c r="MAJ2" s="856"/>
      <c r="MAK2" s="856"/>
      <c r="MAL2" s="856"/>
      <c r="MAM2" s="856"/>
      <c r="MAN2" s="856"/>
      <c r="MAO2" s="856"/>
      <c r="MAP2" s="856"/>
      <c r="MAQ2" s="856"/>
      <c r="MAR2" s="856"/>
      <c r="MAS2" s="856"/>
      <c r="MAT2" s="856"/>
      <c r="MAU2" s="856"/>
      <c r="MAV2" s="856"/>
      <c r="MAW2" s="856"/>
      <c r="MAX2" s="856"/>
      <c r="MAY2" s="856"/>
      <c r="MAZ2" s="856"/>
      <c r="MBA2" s="856"/>
      <c r="MBB2" s="856"/>
      <c r="MBC2" s="856"/>
      <c r="MBD2" s="856"/>
      <c r="MBE2" s="856"/>
      <c r="MBF2" s="856"/>
      <c r="MBG2" s="856"/>
      <c r="MBH2" s="856"/>
      <c r="MBI2" s="856"/>
      <c r="MBJ2" s="856"/>
      <c r="MBK2" s="856"/>
      <c r="MBL2" s="856"/>
      <c r="MBM2" s="856"/>
      <c r="MBN2" s="856"/>
      <c r="MBO2" s="856"/>
      <c r="MBP2" s="856"/>
      <c r="MBQ2" s="856"/>
      <c r="MBR2" s="856"/>
      <c r="MBS2" s="856"/>
      <c r="MBT2" s="856"/>
      <c r="MBU2" s="856"/>
      <c r="MBV2" s="856"/>
      <c r="MBW2" s="856"/>
      <c r="MBX2" s="856"/>
      <c r="MBY2" s="856"/>
      <c r="MBZ2" s="856"/>
      <c r="MCA2" s="856"/>
      <c r="MCB2" s="856"/>
      <c r="MCC2" s="856"/>
      <c r="MCD2" s="856"/>
      <c r="MCE2" s="856"/>
      <c r="MCF2" s="856"/>
      <c r="MCG2" s="856"/>
      <c r="MCH2" s="856"/>
      <c r="MCI2" s="856"/>
      <c r="MCJ2" s="856"/>
      <c r="MCK2" s="856"/>
      <c r="MCL2" s="856"/>
      <c r="MCM2" s="856"/>
      <c r="MCN2" s="856"/>
      <c r="MCO2" s="856"/>
      <c r="MCP2" s="856"/>
      <c r="MCQ2" s="856"/>
      <c r="MCR2" s="856"/>
      <c r="MCS2" s="856"/>
      <c r="MCT2" s="856"/>
      <c r="MCU2" s="856"/>
      <c r="MCV2" s="856"/>
      <c r="MCW2" s="856"/>
      <c r="MCX2" s="856"/>
      <c r="MCY2" s="856"/>
      <c r="MCZ2" s="856"/>
      <c r="MDA2" s="856"/>
      <c r="MDB2" s="856"/>
      <c r="MDC2" s="856"/>
      <c r="MDD2" s="856"/>
      <c r="MDE2" s="856"/>
      <c r="MDF2" s="856"/>
      <c r="MDG2" s="856"/>
      <c r="MDH2" s="856"/>
      <c r="MDI2" s="856"/>
      <c r="MDJ2" s="856"/>
      <c r="MDK2" s="856"/>
      <c r="MDL2" s="856"/>
      <c r="MDM2" s="856"/>
      <c r="MDN2" s="856"/>
      <c r="MDO2" s="856"/>
      <c r="MDP2" s="856"/>
      <c r="MDQ2" s="856"/>
      <c r="MDR2" s="856"/>
      <c r="MDS2" s="856"/>
      <c r="MDT2" s="856"/>
      <c r="MDU2" s="856"/>
      <c r="MDV2" s="856"/>
      <c r="MDW2" s="856"/>
      <c r="MDX2" s="856"/>
      <c r="MDY2" s="856"/>
      <c r="MDZ2" s="856"/>
      <c r="MEA2" s="856"/>
      <c r="MEB2" s="856"/>
      <c r="MEC2" s="856"/>
      <c r="MED2" s="856"/>
      <c r="MEE2" s="856"/>
      <c r="MEF2" s="856"/>
      <c r="MEG2" s="856"/>
      <c r="MEH2" s="856"/>
      <c r="MEI2" s="856"/>
      <c r="MEJ2" s="856"/>
      <c r="MEK2" s="856"/>
      <c r="MEL2" s="856"/>
      <c r="MEM2" s="856"/>
      <c r="MEN2" s="856"/>
      <c r="MEO2" s="856"/>
      <c r="MEP2" s="856"/>
      <c r="MEQ2" s="856"/>
      <c r="MER2" s="856"/>
      <c r="MES2" s="856"/>
      <c r="MET2" s="856"/>
      <c r="MEU2" s="856"/>
      <c r="MEV2" s="856"/>
      <c r="MEW2" s="856"/>
      <c r="MEX2" s="856"/>
      <c r="MEY2" s="856"/>
      <c r="MEZ2" s="856"/>
      <c r="MFA2" s="856"/>
      <c r="MFB2" s="856"/>
      <c r="MFC2" s="856"/>
      <c r="MFD2" s="856"/>
      <c r="MFE2" s="856"/>
      <c r="MFF2" s="856"/>
      <c r="MFG2" s="856"/>
      <c r="MFH2" s="856"/>
      <c r="MFI2" s="856"/>
      <c r="MFJ2" s="856"/>
      <c r="MFK2" s="856"/>
      <c r="MFL2" s="856"/>
      <c r="MFM2" s="856"/>
      <c r="MFN2" s="856"/>
      <c r="MFO2" s="856"/>
      <c r="MFP2" s="856"/>
      <c r="MFQ2" s="856"/>
      <c r="MFR2" s="856"/>
      <c r="MFS2" s="856"/>
      <c r="MFT2" s="856"/>
      <c r="MFU2" s="856"/>
      <c r="MFV2" s="856"/>
      <c r="MFW2" s="856"/>
      <c r="MFX2" s="856"/>
      <c r="MFY2" s="856"/>
      <c r="MFZ2" s="856"/>
      <c r="MGA2" s="856"/>
      <c r="MGB2" s="856"/>
      <c r="MGC2" s="856"/>
      <c r="MGD2" s="856"/>
      <c r="MGE2" s="856"/>
      <c r="MGF2" s="856"/>
      <c r="MGG2" s="856"/>
      <c r="MGH2" s="856"/>
      <c r="MGI2" s="856"/>
      <c r="MGJ2" s="856"/>
      <c r="MGK2" s="856"/>
      <c r="MGL2" s="856"/>
      <c r="MGM2" s="856"/>
      <c r="MGN2" s="856"/>
      <c r="MGO2" s="856"/>
      <c r="MGP2" s="856"/>
      <c r="MGQ2" s="856"/>
      <c r="MGR2" s="856"/>
      <c r="MGS2" s="856"/>
      <c r="MGT2" s="856"/>
      <c r="MGU2" s="856"/>
      <c r="MGV2" s="856"/>
      <c r="MGW2" s="856"/>
      <c r="MGX2" s="856"/>
      <c r="MGY2" s="856"/>
      <c r="MGZ2" s="856"/>
      <c r="MHA2" s="856"/>
      <c r="MHB2" s="856"/>
      <c r="MHC2" s="856"/>
      <c r="MHD2" s="856"/>
      <c r="MHE2" s="856"/>
      <c r="MHF2" s="856"/>
      <c r="MHG2" s="856"/>
      <c r="MHH2" s="856"/>
      <c r="MHI2" s="856"/>
      <c r="MHJ2" s="856"/>
      <c r="MHK2" s="856"/>
      <c r="MHL2" s="856"/>
      <c r="MHM2" s="856"/>
      <c r="MHN2" s="856"/>
      <c r="MHO2" s="856"/>
      <c r="MHP2" s="856"/>
      <c r="MHQ2" s="856"/>
      <c r="MHR2" s="856"/>
      <c r="MHS2" s="856"/>
      <c r="MHT2" s="856"/>
      <c r="MHU2" s="856"/>
      <c r="MHV2" s="856"/>
      <c r="MHW2" s="856"/>
      <c r="MHX2" s="856"/>
      <c r="MHY2" s="856"/>
      <c r="MHZ2" s="856"/>
      <c r="MIA2" s="856"/>
      <c r="MIB2" s="856"/>
      <c r="MIC2" s="856"/>
      <c r="MID2" s="856"/>
      <c r="MIE2" s="856"/>
      <c r="MIF2" s="856"/>
      <c r="MIG2" s="856"/>
      <c r="MIH2" s="856"/>
      <c r="MII2" s="856"/>
      <c r="MIJ2" s="856"/>
      <c r="MIK2" s="856"/>
      <c r="MIL2" s="856"/>
      <c r="MIM2" s="856"/>
      <c r="MIN2" s="856"/>
      <c r="MIO2" s="856"/>
      <c r="MIP2" s="856"/>
      <c r="MIQ2" s="856"/>
      <c r="MIR2" s="856"/>
      <c r="MIS2" s="856"/>
      <c r="MIT2" s="856"/>
      <c r="MIU2" s="856"/>
      <c r="MIV2" s="856"/>
      <c r="MIW2" s="856"/>
      <c r="MIX2" s="856"/>
      <c r="MIY2" s="856"/>
      <c r="MIZ2" s="856"/>
      <c r="MJA2" s="856"/>
      <c r="MJB2" s="856"/>
      <c r="MJC2" s="856"/>
      <c r="MJD2" s="856"/>
      <c r="MJE2" s="856"/>
      <c r="MJF2" s="856"/>
      <c r="MJG2" s="856"/>
      <c r="MJH2" s="856"/>
      <c r="MJI2" s="856"/>
      <c r="MJJ2" s="856"/>
      <c r="MJK2" s="856"/>
      <c r="MJL2" s="856"/>
      <c r="MJM2" s="856"/>
      <c r="MJN2" s="856"/>
      <c r="MJO2" s="856"/>
      <c r="MJP2" s="856"/>
      <c r="MJQ2" s="856"/>
      <c r="MJR2" s="856"/>
      <c r="MJS2" s="856"/>
      <c r="MJT2" s="856"/>
      <c r="MJU2" s="856"/>
      <c r="MJV2" s="856"/>
      <c r="MJW2" s="856"/>
      <c r="MJX2" s="856"/>
      <c r="MJY2" s="856"/>
      <c r="MJZ2" s="856"/>
      <c r="MKA2" s="856"/>
      <c r="MKB2" s="856"/>
      <c r="MKC2" s="856"/>
      <c r="MKD2" s="856"/>
      <c r="MKE2" s="856"/>
      <c r="MKF2" s="856"/>
      <c r="MKG2" s="856"/>
      <c r="MKH2" s="856"/>
      <c r="MKI2" s="856"/>
      <c r="MKJ2" s="856"/>
      <c r="MKK2" s="856"/>
      <c r="MKL2" s="856"/>
      <c r="MKM2" s="856"/>
      <c r="MKN2" s="856"/>
      <c r="MKO2" s="856"/>
      <c r="MKP2" s="856"/>
      <c r="MKQ2" s="856"/>
      <c r="MKR2" s="856"/>
      <c r="MKS2" s="856"/>
      <c r="MKT2" s="856"/>
      <c r="MKU2" s="856"/>
      <c r="MKV2" s="856"/>
      <c r="MKW2" s="856"/>
      <c r="MKX2" s="856"/>
      <c r="MKY2" s="856"/>
      <c r="MKZ2" s="856"/>
      <c r="MLA2" s="856"/>
      <c r="MLB2" s="856"/>
      <c r="MLC2" s="856"/>
      <c r="MLD2" s="856"/>
      <c r="MLE2" s="856"/>
      <c r="MLF2" s="856"/>
      <c r="MLG2" s="856"/>
      <c r="MLH2" s="856"/>
      <c r="MLI2" s="856"/>
      <c r="MLJ2" s="856"/>
      <c r="MLK2" s="856"/>
      <c r="MLL2" s="856"/>
      <c r="MLM2" s="856"/>
      <c r="MLN2" s="856"/>
      <c r="MLO2" s="856"/>
      <c r="MLP2" s="856"/>
      <c r="MLQ2" s="856"/>
      <c r="MLR2" s="856"/>
      <c r="MLS2" s="856"/>
      <c r="MLT2" s="856"/>
      <c r="MLU2" s="856"/>
      <c r="MLV2" s="856"/>
      <c r="MLW2" s="856"/>
      <c r="MLX2" s="856"/>
      <c r="MLY2" s="856"/>
      <c r="MLZ2" s="856"/>
      <c r="MMA2" s="856"/>
      <c r="MMB2" s="856"/>
      <c r="MMC2" s="856"/>
      <c r="MMD2" s="856"/>
      <c r="MME2" s="856"/>
      <c r="MMF2" s="856"/>
      <c r="MMG2" s="856"/>
      <c r="MMH2" s="856"/>
      <c r="MMI2" s="856"/>
      <c r="MMJ2" s="856"/>
      <c r="MMK2" s="856"/>
      <c r="MML2" s="856"/>
      <c r="MMM2" s="856"/>
      <c r="MMN2" s="856"/>
      <c r="MMO2" s="856"/>
      <c r="MMP2" s="856"/>
      <c r="MMQ2" s="856"/>
      <c r="MMR2" s="856"/>
      <c r="MMS2" s="856"/>
      <c r="MMT2" s="856"/>
      <c r="MMU2" s="856"/>
      <c r="MMV2" s="856"/>
      <c r="MMW2" s="856"/>
      <c r="MMX2" s="856"/>
      <c r="MMY2" s="856"/>
      <c r="MMZ2" s="856"/>
      <c r="MNA2" s="856"/>
      <c r="MNB2" s="856"/>
      <c r="MNC2" s="856"/>
      <c r="MND2" s="856"/>
      <c r="MNE2" s="856"/>
      <c r="MNF2" s="856"/>
      <c r="MNG2" s="856"/>
      <c r="MNH2" s="856"/>
      <c r="MNI2" s="856"/>
      <c r="MNJ2" s="856"/>
      <c r="MNK2" s="856"/>
      <c r="MNL2" s="856"/>
      <c r="MNM2" s="856"/>
      <c r="MNN2" s="856"/>
      <c r="MNO2" s="856"/>
      <c r="MNP2" s="856"/>
      <c r="MNQ2" s="856"/>
      <c r="MNR2" s="856"/>
      <c r="MNS2" s="856"/>
      <c r="MNT2" s="856"/>
      <c r="MNU2" s="856"/>
      <c r="MNV2" s="856"/>
      <c r="MNW2" s="856"/>
      <c r="MNX2" s="856"/>
      <c r="MNY2" s="856"/>
      <c r="MNZ2" s="856"/>
      <c r="MOA2" s="856"/>
      <c r="MOB2" s="856"/>
      <c r="MOC2" s="856"/>
      <c r="MOD2" s="856"/>
      <c r="MOE2" s="856"/>
      <c r="MOF2" s="856"/>
      <c r="MOG2" s="856"/>
      <c r="MOH2" s="856"/>
      <c r="MOI2" s="856"/>
      <c r="MOJ2" s="856"/>
      <c r="MOK2" s="856"/>
      <c r="MOL2" s="856"/>
      <c r="MOM2" s="856"/>
      <c r="MON2" s="856"/>
      <c r="MOO2" s="856"/>
      <c r="MOP2" s="856"/>
      <c r="MOQ2" s="856"/>
      <c r="MOR2" s="856"/>
      <c r="MOS2" s="856"/>
      <c r="MOT2" s="856"/>
      <c r="MOU2" s="856"/>
      <c r="MOV2" s="856"/>
      <c r="MOW2" s="856"/>
      <c r="MOX2" s="856"/>
      <c r="MOY2" s="856"/>
      <c r="MOZ2" s="856"/>
      <c r="MPA2" s="856"/>
      <c r="MPB2" s="856"/>
      <c r="MPC2" s="856"/>
      <c r="MPD2" s="856"/>
      <c r="MPE2" s="856"/>
      <c r="MPF2" s="856"/>
      <c r="MPG2" s="856"/>
      <c r="MPH2" s="856"/>
      <c r="MPI2" s="856"/>
      <c r="MPJ2" s="856"/>
      <c r="MPK2" s="856"/>
      <c r="MPL2" s="856"/>
      <c r="MPM2" s="856"/>
      <c r="MPN2" s="856"/>
      <c r="MPO2" s="856"/>
      <c r="MPP2" s="856"/>
      <c r="MPQ2" s="856"/>
      <c r="MPR2" s="856"/>
      <c r="MPS2" s="856"/>
      <c r="MPT2" s="856"/>
      <c r="MPU2" s="856"/>
      <c r="MPV2" s="856"/>
      <c r="MPW2" s="856"/>
      <c r="MPX2" s="856"/>
      <c r="MPY2" s="856"/>
      <c r="MPZ2" s="856"/>
      <c r="MQA2" s="856"/>
      <c r="MQB2" s="856"/>
      <c r="MQC2" s="856"/>
      <c r="MQD2" s="856"/>
      <c r="MQE2" s="856"/>
      <c r="MQF2" s="856"/>
      <c r="MQG2" s="856"/>
      <c r="MQH2" s="856"/>
      <c r="MQI2" s="856"/>
      <c r="MQJ2" s="856"/>
      <c r="MQK2" s="856"/>
      <c r="MQL2" s="856"/>
      <c r="MQM2" s="856"/>
      <c r="MQN2" s="856"/>
      <c r="MQO2" s="856"/>
      <c r="MQP2" s="856"/>
      <c r="MQQ2" s="856"/>
      <c r="MQR2" s="856"/>
      <c r="MQS2" s="856"/>
      <c r="MQT2" s="856"/>
      <c r="MQU2" s="856"/>
      <c r="MQV2" s="856"/>
      <c r="MQW2" s="856"/>
      <c r="MQX2" s="856"/>
      <c r="MQY2" s="856"/>
      <c r="MQZ2" s="856"/>
      <c r="MRA2" s="856"/>
      <c r="MRB2" s="856"/>
      <c r="MRC2" s="856"/>
      <c r="MRD2" s="856"/>
      <c r="MRE2" s="856"/>
      <c r="MRF2" s="856"/>
      <c r="MRG2" s="856"/>
      <c r="MRH2" s="856"/>
      <c r="MRI2" s="856"/>
      <c r="MRJ2" s="856"/>
      <c r="MRK2" s="856"/>
      <c r="MRL2" s="856"/>
      <c r="MRM2" s="856"/>
      <c r="MRN2" s="856"/>
      <c r="MRO2" s="856"/>
      <c r="MRP2" s="856"/>
      <c r="MRQ2" s="856"/>
      <c r="MRR2" s="856"/>
      <c r="MRS2" s="856"/>
      <c r="MRT2" s="856"/>
      <c r="MRU2" s="856"/>
      <c r="MRV2" s="856"/>
      <c r="MRW2" s="856"/>
      <c r="MRX2" s="856"/>
      <c r="MRY2" s="856"/>
      <c r="MRZ2" s="856"/>
      <c r="MSA2" s="856"/>
      <c r="MSB2" s="856"/>
      <c r="MSC2" s="856"/>
      <c r="MSD2" s="856"/>
      <c r="MSE2" s="856"/>
      <c r="MSF2" s="856"/>
      <c r="MSG2" s="856"/>
      <c r="MSH2" s="856"/>
      <c r="MSI2" s="856"/>
      <c r="MSJ2" s="856"/>
      <c r="MSK2" s="856"/>
      <c r="MSL2" s="856"/>
      <c r="MSM2" s="856"/>
      <c r="MSN2" s="856"/>
      <c r="MSO2" s="856"/>
      <c r="MSP2" s="856"/>
      <c r="MSQ2" s="856"/>
      <c r="MSR2" s="856"/>
      <c r="MSS2" s="856"/>
      <c r="MST2" s="856"/>
      <c r="MSU2" s="856"/>
      <c r="MSV2" s="856"/>
      <c r="MSW2" s="856"/>
      <c r="MSX2" s="856"/>
      <c r="MSY2" s="856"/>
      <c r="MSZ2" s="856"/>
      <c r="MTA2" s="856"/>
      <c r="MTB2" s="856"/>
      <c r="MTC2" s="856"/>
      <c r="MTD2" s="856"/>
      <c r="MTE2" s="856"/>
      <c r="MTF2" s="856"/>
      <c r="MTG2" s="856"/>
      <c r="MTH2" s="856"/>
      <c r="MTI2" s="856"/>
      <c r="MTJ2" s="856"/>
      <c r="MTK2" s="856"/>
      <c r="MTL2" s="856"/>
      <c r="MTM2" s="856"/>
      <c r="MTN2" s="856"/>
      <c r="MTO2" s="856"/>
      <c r="MTP2" s="856"/>
      <c r="MTQ2" s="856"/>
      <c r="MTR2" s="856"/>
      <c r="MTS2" s="856"/>
      <c r="MTT2" s="856"/>
      <c r="MTU2" s="856"/>
      <c r="MTV2" s="856"/>
      <c r="MTW2" s="856"/>
      <c r="MTX2" s="856"/>
      <c r="MTY2" s="856"/>
      <c r="MTZ2" s="856"/>
      <c r="MUA2" s="856"/>
      <c r="MUB2" s="856"/>
      <c r="MUC2" s="856"/>
      <c r="MUD2" s="856"/>
      <c r="MUE2" s="856"/>
      <c r="MUF2" s="856"/>
      <c r="MUG2" s="856"/>
      <c r="MUH2" s="856"/>
      <c r="MUI2" s="856"/>
      <c r="MUJ2" s="856"/>
      <c r="MUK2" s="856"/>
      <c r="MUL2" s="856"/>
      <c r="MUM2" s="856"/>
      <c r="MUN2" s="856"/>
      <c r="MUO2" s="856"/>
      <c r="MUP2" s="856"/>
      <c r="MUQ2" s="856"/>
      <c r="MUR2" s="856"/>
      <c r="MUS2" s="856"/>
      <c r="MUT2" s="856"/>
      <c r="MUU2" s="856"/>
      <c r="MUV2" s="856"/>
      <c r="MUW2" s="856"/>
      <c r="MUX2" s="856"/>
      <c r="MUY2" s="856"/>
      <c r="MUZ2" s="856"/>
      <c r="MVA2" s="856"/>
      <c r="MVB2" s="856"/>
      <c r="MVC2" s="856"/>
      <c r="MVD2" s="856"/>
      <c r="MVE2" s="856"/>
      <c r="MVF2" s="856"/>
      <c r="MVG2" s="856"/>
      <c r="MVH2" s="856"/>
      <c r="MVI2" s="856"/>
      <c r="MVJ2" s="856"/>
      <c r="MVK2" s="856"/>
      <c r="MVL2" s="856"/>
      <c r="MVM2" s="856"/>
      <c r="MVN2" s="856"/>
      <c r="MVO2" s="856"/>
      <c r="MVP2" s="856"/>
      <c r="MVQ2" s="856"/>
      <c r="MVR2" s="856"/>
      <c r="MVS2" s="856"/>
      <c r="MVT2" s="856"/>
      <c r="MVU2" s="856"/>
      <c r="MVV2" s="856"/>
      <c r="MVW2" s="856"/>
      <c r="MVX2" s="856"/>
      <c r="MVY2" s="856"/>
      <c r="MVZ2" s="856"/>
      <c r="MWA2" s="856"/>
      <c r="MWB2" s="856"/>
      <c r="MWC2" s="856"/>
      <c r="MWD2" s="856"/>
      <c r="MWE2" s="856"/>
      <c r="MWF2" s="856"/>
      <c r="MWG2" s="856"/>
      <c r="MWH2" s="856"/>
      <c r="MWI2" s="856"/>
      <c r="MWJ2" s="856"/>
      <c r="MWK2" s="856"/>
      <c r="MWL2" s="856"/>
      <c r="MWM2" s="856"/>
      <c r="MWN2" s="856"/>
      <c r="MWO2" s="856"/>
      <c r="MWP2" s="856"/>
      <c r="MWQ2" s="856"/>
      <c r="MWR2" s="856"/>
      <c r="MWS2" s="856"/>
      <c r="MWT2" s="856"/>
      <c r="MWU2" s="856"/>
      <c r="MWV2" s="856"/>
      <c r="MWW2" s="856"/>
      <c r="MWX2" s="856"/>
      <c r="MWY2" s="856"/>
      <c r="MWZ2" s="856"/>
      <c r="MXA2" s="856"/>
      <c r="MXB2" s="856"/>
      <c r="MXC2" s="856"/>
      <c r="MXD2" s="856"/>
      <c r="MXE2" s="856"/>
      <c r="MXF2" s="856"/>
      <c r="MXG2" s="856"/>
      <c r="MXH2" s="856"/>
      <c r="MXI2" s="856"/>
      <c r="MXJ2" s="856"/>
      <c r="MXK2" s="856"/>
      <c r="MXL2" s="856"/>
      <c r="MXM2" s="856"/>
      <c r="MXN2" s="856"/>
      <c r="MXO2" s="856"/>
      <c r="MXP2" s="856"/>
      <c r="MXQ2" s="856"/>
      <c r="MXR2" s="856"/>
      <c r="MXS2" s="856"/>
      <c r="MXT2" s="856"/>
      <c r="MXU2" s="856"/>
      <c r="MXV2" s="856"/>
      <c r="MXW2" s="856"/>
      <c r="MXX2" s="856"/>
      <c r="MXY2" s="856"/>
      <c r="MXZ2" s="856"/>
      <c r="MYA2" s="856"/>
      <c r="MYB2" s="856"/>
      <c r="MYC2" s="856"/>
      <c r="MYD2" s="856"/>
      <c r="MYE2" s="856"/>
      <c r="MYF2" s="856"/>
      <c r="MYG2" s="856"/>
      <c r="MYH2" s="856"/>
      <c r="MYI2" s="856"/>
      <c r="MYJ2" s="856"/>
      <c r="MYK2" s="856"/>
      <c r="MYL2" s="856"/>
      <c r="MYM2" s="856"/>
      <c r="MYN2" s="856"/>
      <c r="MYO2" s="856"/>
      <c r="MYP2" s="856"/>
      <c r="MYQ2" s="856"/>
      <c r="MYR2" s="856"/>
      <c r="MYS2" s="856"/>
      <c r="MYT2" s="856"/>
      <c r="MYU2" s="856"/>
      <c r="MYV2" s="856"/>
      <c r="MYW2" s="856"/>
      <c r="MYX2" s="856"/>
      <c r="MYY2" s="856"/>
      <c r="MYZ2" s="856"/>
      <c r="MZA2" s="856"/>
      <c r="MZB2" s="856"/>
      <c r="MZC2" s="856"/>
      <c r="MZD2" s="856"/>
      <c r="MZE2" s="856"/>
      <c r="MZF2" s="856"/>
      <c r="MZG2" s="856"/>
      <c r="MZH2" s="856"/>
      <c r="MZI2" s="856"/>
      <c r="MZJ2" s="856"/>
      <c r="MZK2" s="856"/>
      <c r="MZL2" s="856"/>
      <c r="MZM2" s="856"/>
      <c r="MZN2" s="856"/>
      <c r="MZO2" s="856"/>
      <c r="MZP2" s="856"/>
      <c r="MZQ2" s="856"/>
      <c r="MZR2" s="856"/>
      <c r="MZS2" s="856"/>
      <c r="MZT2" s="856"/>
      <c r="MZU2" s="856"/>
      <c r="MZV2" s="856"/>
      <c r="MZW2" s="856"/>
      <c r="MZX2" s="856"/>
      <c r="MZY2" s="856"/>
      <c r="MZZ2" s="856"/>
      <c r="NAA2" s="856"/>
      <c r="NAB2" s="856"/>
      <c r="NAC2" s="856"/>
      <c r="NAD2" s="856"/>
      <c r="NAE2" s="856"/>
      <c r="NAF2" s="856"/>
      <c r="NAG2" s="856"/>
      <c r="NAH2" s="856"/>
      <c r="NAI2" s="856"/>
      <c r="NAJ2" s="856"/>
      <c r="NAK2" s="856"/>
      <c r="NAL2" s="856"/>
      <c r="NAM2" s="856"/>
      <c r="NAN2" s="856"/>
      <c r="NAO2" s="856"/>
      <c r="NAP2" s="856"/>
      <c r="NAQ2" s="856"/>
      <c r="NAR2" s="856"/>
      <c r="NAS2" s="856"/>
      <c r="NAT2" s="856"/>
      <c r="NAU2" s="856"/>
      <c r="NAV2" s="856"/>
      <c r="NAW2" s="856"/>
      <c r="NAX2" s="856"/>
      <c r="NAY2" s="856"/>
      <c r="NAZ2" s="856"/>
      <c r="NBA2" s="856"/>
      <c r="NBB2" s="856"/>
      <c r="NBC2" s="856"/>
      <c r="NBD2" s="856"/>
      <c r="NBE2" s="856"/>
      <c r="NBF2" s="856"/>
      <c r="NBG2" s="856"/>
      <c r="NBH2" s="856"/>
      <c r="NBI2" s="856"/>
      <c r="NBJ2" s="856"/>
      <c r="NBK2" s="856"/>
      <c r="NBL2" s="856"/>
      <c r="NBM2" s="856"/>
      <c r="NBN2" s="856"/>
      <c r="NBO2" s="856"/>
      <c r="NBP2" s="856"/>
      <c r="NBQ2" s="856"/>
      <c r="NBR2" s="856"/>
      <c r="NBS2" s="856"/>
      <c r="NBT2" s="856"/>
      <c r="NBU2" s="856"/>
      <c r="NBV2" s="856"/>
      <c r="NBW2" s="856"/>
      <c r="NBX2" s="856"/>
      <c r="NBY2" s="856"/>
      <c r="NBZ2" s="856"/>
      <c r="NCA2" s="856"/>
      <c r="NCB2" s="856"/>
      <c r="NCC2" s="856"/>
      <c r="NCD2" s="856"/>
      <c r="NCE2" s="856"/>
      <c r="NCF2" s="856"/>
      <c r="NCG2" s="856"/>
      <c r="NCH2" s="856"/>
      <c r="NCI2" s="856"/>
      <c r="NCJ2" s="856"/>
      <c r="NCK2" s="856"/>
      <c r="NCL2" s="856"/>
      <c r="NCM2" s="856"/>
      <c r="NCN2" s="856"/>
      <c r="NCO2" s="856"/>
      <c r="NCP2" s="856"/>
      <c r="NCQ2" s="856"/>
      <c r="NCR2" s="856"/>
      <c r="NCS2" s="856"/>
      <c r="NCT2" s="856"/>
      <c r="NCU2" s="856"/>
      <c r="NCV2" s="856"/>
      <c r="NCW2" s="856"/>
      <c r="NCX2" s="856"/>
      <c r="NCY2" s="856"/>
      <c r="NCZ2" s="856"/>
      <c r="NDA2" s="856"/>
      <c r="NDB2" s="856"/>
      <c r="NDC2" s="856"/>
      <c r="NDD2" s="856"/>
      <c r="NDE2" s="856"/>
      <c r="NDF2" s="856"/>
      <c r="NDG2" s="856"/>
      <c r="NDH2" s="856"/>
      <c r="NDI2" s="856"/>
      <c r="NDJ2" s="856"/>
      <c r="NDK2" s="856"/>
      <c r="NDL2" s="856"/>
      <c r="NDM2" s="856"/>
      <c r="NDN2" s="856"/>
      <c r="NDO2" s="856"/>
      <c r="NDP2" s="856"/>
      <c r="NDQ2" s="856"/>
      <c r="NDR2" s="856"/>
      <c r="NDS2" s="856"/>
      <c r="NDT2" s="856"/>
      <c r="NDU2" s="856"/>
      <c r="NDV2" s="856"/>
      <c r="NDW2" s="856"/>
      <c r="NDX2" s="856"/>
      <c r="NDY2" s="856"/>
      <c r="NDZ2" s="856"/>
      <c r="NEA2" s="856"/>
      <c r="NEB2" s="856"/>
      <c r="NEC2" s="856"/>
      <c r="NED2" s="856"/>
      <c r="NEE2" s="856"/>
      <c r="NEF2" s="856"/>
      <c r="NEG2" s="856"/>
      <c r="NEH2" s="856"/>
      <c r="NEI2" s="856"/>
      <c r="NEJ2" s="856"/>
      <c r="NEK2" s="856"/>
      <c r="NEL2" s="856"/>
      <c r="NEM2" s="856"/>
      <c r="NEN2" s="856"/>
      <c r="NEO2" s="856"/>
      <c r="NEP2" s="856"/>
      <c r="NEQ2" s="856"/>
      <c r="NER2" s="856"/>
      <c r="NES2" s="856"/>
      <c r="NET2" s="856"/>
      <c r="NEU2" s="856"/>
      <c r="NEV2" s="856"/>
      <c r="NEW2" s="856"/>
      <c r="NEX2" s="856"/>
      <c r="NEY2" s="856"/>
      <c r="NEZ2" s="856"/>
      <c r="NFA2" s="856"/>
      <c r="NFB2" s="856"/>
      <c r="NFC2" s="856"/>
      <c r="NFD2" s="856"/>
      <c r="NFE2" s="856"/>
      <c r="NFF2" s="856"/>
      <c r="NFG2" s="856"/>
      <c r="NFH2" s="856"/>
      <c r="NFI2" s="856"/>
      <c r="NFJ2" s="856"/>
      <c r="NFK2" s="856"/>
      <c r="NFL2" s="856"/>
      <c r="NFM2" s="856"/>
      <c r="NFN2" s="856"/>
      <c r="NFO2" s="856"/>
      <c r="NFP2" s="856"/>
      <c r="NFQ2" s="856"/>
      <c r="NFR2" s="856"/>
      <c r="NFS2" s="856"/>
      <c r="NFT2" s="856"/>
      <c r="NFU2" s="856"/>
      <c r="NFV2" s="856"/>
      <c r="NFW2" s="856"/>
      <c r="NFX2" s="856"/>
      <c r="NFY2" s="856"/>
      <c r="NFZ2" s="856"/>
      <c r="NGA2" s="856"/>
      <c r="NGB2" s="856"/>
      <c r="NGC2" s="856"/>
      <c r="NGD2" s="856"/>
      <c r="NGE2" s="856"/>
      <c r="NGF2" s="856"/>
      <c r="NGG2" s="856"/>
      <c r="NGH2" s="856"/>
      <c r="NGI2" s="856"/>
      <c r="NGJ2" s="856"/>
      <c r="NGK2" s="856"/>
      <c r="NGL2" s="856"/>
      <c r="NGM2" s="856"/>
      <c r="NGN2" s="856"/>
      <c r="NGO2" s="856"/>
      <c r="NGP2" s="856"/>
      <c r="NGQ2" s="856"/>
      <c r="NGR2" s="856"/>
      <c r="NGS2" s="856"/>
      <c r="NGT2" s="856"/>
      <c r="NGU2" s="856"/>
      <c r="NGV2" s="856"/>
      <c r="NGW2" s="856"/>
      <c r="NGX2" s="856"/>
      <c r="NGY2" s="856"/>
      <c r="NGZ2" s="856"/>
      <c r="NHA2" s="856"/>
      <c r="NHB2" s="856"/>
      <c r="NHC2" s="856"/>
      <c r="NHD2" s="856"/>
      <c r="NHE2" s="856"/>
      <c r="NHF2" s="856"/>
      <c r="NHG2" s="856"/>
      <c r="NHH2" s="856"/>
      <c r="NHI2" s="856"/>
      <c r="NHJ2" s="856"/>
      <c r="NHK2" s="856"/>
      <c r="NHL2" s="856"/>
      <c r="NHM2" s="856"/>
      <c r="NHN2" s="856"/>
      <c r="NHO2" s="856"/>
      <c r="NHP2" s="856"/>
      <c r="NHQ2" s="856"/>
      <c r="NHR2" s="856"/>
      <c r="NHS2" s="856"/>
      <c r="NHT2" s="856"/>
      <c r="NHU2" s="856"/>
      <c r="NHV2" s="856"/>
      <c r="NHW2" s="856"/>
      <c r="NHX2" s="856"/>
      <c r="NHY2" s="856"/>
      <c r="NHZ2" s="856"/>
      <c r="NIA2" s="856"/>
      <c r="NIB2" s="856"/>
      <c r="NIC2" s="856"/>
      <c r="NID2" s="856"/>
      <c r="NIE2" s="856"/>
      <c r="NIF2" s="856"/>
      <c r="NIG2" s="856"/>
      <c r="NIH2" s="856"/>
      <c r="NII2" s="856"/>
      <c r="NIJ2" s="856"/>
      <c r="NIK2" s="856"/>
      <c r="NIL2" s="856"/>
      <c r="NIM2" s="856"/>
      <c r="NIN2" s="856"/>
      <c r="NIO2" s="856"/>
      <c r="NIP2" s="856"/>
      <c r="NIQ2" s="856"/>
      <c r="NIR2" s="856"/>
      <c r="NIS2" s="856"/>
      <c r="NIT2" s="856"/>
      <c r="NIU2" s="856"/>
      <c r="NIV2" s="856"/>
      <c r="NIW2" s="856"/>
      <c r="NIX2" s="856"/>
      <c r="NIY2" s="856"/>
      <c r="NIZ2" s="856"/>
      <c r="NJA2" s="856"/>
      <c r="NJB2" s="856"/>
      <c r="NJC2" s="856"/>
      <c r="NJD2" s="856"/>
      <c r="NJE2" s="856"/>
      <c r="NJF2" s="856"/>
      <c r="NJG2" s="856"/>
      <c r="NJH2" s="856"/>
      <c r="NJI2" s="856"/>
      <c r="NJJ2" s="856"/>
      <c r="NJK2" s="856"/>
      <c r="NJL2" s="856"/>
      <c r="NJM2" s="856"/>
      <c r="NJN2" s="856"/>
      <c r="NJO2" s="856"/>
      <c r="NJP2" s="856"/>
      <c r="NJQ2" s="856"/>
      <c r="NJR2" s="856"/>
      <c r="NJS2" s="856"/>
      <c r="NJT2" s="856"/>
      <c r="NJU2" s="856"/>
      <c r="NJV2" s="856"/>
      <c r="NJW2" s="856"/>
      <c r="NJX2" s="856"/>
      <c r="NJY2" s="856"/>
      <c r="NJZ2" s="856"/>
      <c r="NKA2" s="856"/>
      <c r="NKB2" s="856"/>
      <c r="NKC2" s="856"/>
      <c r="NKD2" s="856"/>
      <c r="NKE2" s="856"/>
      <c r="NKF2" s="856"/>
      <c r="NKG2" s="856"/>
      <c r="NKH2" s="856"/>
      <c r="NKI2" s="856"/>
      <c r="NKJ2" s="856"/>
      <c r="NKK2" s="856"/>
      <c r="NKL2" s="856"/>
      <c r="NKM2" s="856"/>
      <c r="NKN2" s="856"/>
      <c r="NKO2" s="856"/>
      <c r="NKP2" s="856"/>
      <c r="NKQ2" s="856"/>
      <c r="NKR2" s="856"/>
      <c r="NKS2" s="856"/>
      <c r="NKT2" s="856"/>
      <c r="NKU2" s="856"/>
      <c r="NKV2" s="856"/>
      <c r="NKW2" s="856"/>
      <c r="NKX2" s="856"/>
      <c r="NKY2" s="856"/>
      <c r="NKZ2" s="856"/>
      <c r="NLA2" s="856"/>
      <c r="NLB2" s="856"/>
      <c r="NLC2" s="856"/>
      <c r="NLD2" s="856"/>
      <c r="NLE2" s="856"/>
      <c r="NLF2" s="856"/>
      <c r="NLG2" s="856"/>
      <c r="NLH2" s="856"/>
      <c r="NLI2" s="856"/>
      <c r="NLJ2" s="856"/>
      <c r="NLK2" s="856"/>
      <c r="NLL2" s="856"/>
      <c r="NLM2" s="856"/>
      <c r="NLN2" s="856"/>
      <c r="NLO2" s="856"/>
      <c r="NLP2" s="856"/>
      <c r="NLQ2" s="856"/>
      <c r="NLR2" s="856"/>
      <c r="NLS2" s="856"/>
      <c r="NLT2" s="856"/>
      <c r="NLU2" s="856"/>
      <c r="NLV2" s="856"/>
      <c r="NLW2" s="856"/>
      <c r="NLX2" s="856"/>
      <c r="NLY2" s="856"/>
      <c r="NLZ2" s="856"/>
      <c r="NMA2" s="856"/>
      <c r="NMB2" s="856"/>
      <c r="NMC2" s="856"/>
      <c r="NMD2" s="856"/>
      <c r="NME2" s="856"/>
      <c r="NMF2" s="856"/>
      <c r="NMG2" s="856"/>
      <c r="NMH2" s="856"/>
      <c r="NMI2" s="856"/>
      <c r="NMJ2" s="856"/>
      <c r="NMK2" s="856"/>
      <c r="NML2" s="856"/>
      <c r="NMM2" s="856"/>
      <c r="NMN2" s="856"/>
      <c r="NMO2" s="856"/>
      <c r="NMP2" s="856"/>
      <c r="NMQ2" s="856"/>
      <c r="NMR2" s="856"/>
      <c r="NMS2" s="856"/>
      <c r="NMT2" s="856"/>
      <c r="NMU2" s="856"/>
      <c r="NMV2" s="856"/>
      <c r="NMW2" s="856"/>
      <c r="NMX2" s="856"/>
      <c r="NMY2" s="856"/>
      <c r="NMZ2" s="856"/>
      <c r="NNA2" s="856"/>
      <c r="NNB2" s="856"/>
      <c r="NNC2" s="856"/>
      <c r="NND2" s="856"/>
      <c r="NNE2" s="856"/>
      <c r="NNF2" s="856"/>
      <c r="NNG2" s="856"/>
      <c r="NNH2" s="856"/>
      <c r="NNI2" s="856"/>
      <c r="NNJ2" s="856"/>
      <c r="NNK2" s="856"/>
      <c r="NNL2" s="856"/>
      <c r="NNM2" s="856"/>
      <c r="NNN2" s="856"/>
      <c r="NNO2" s="856"/>
      <c r="NNP2" s="856"/>
      <c r="NNQ2" s="856"/>
      <c r="NNR2" s="856"/>
      <c r="NNS2" s="856"/>
      <c r="NNT2" s="856"/>
      <c r="NNU2" s="856"/>
      <c r="NNV2" s="856"/>
      <c r="NNW2" s="856"/>
      <c r="NNX2" s="856"/>
      <c r="NNY2" s="856"/>
      <c r="NNZ2" s="856"/>
      <c r="NOA2" s="856"/>
      <c r="NOB2" s="856"/>
      <c r="NOC2" s="856"/>
      <c r="NOD2" s="856"/>
      <c r="NOE2" s="856"/>
      <c r="NOF2" s="856"/>
      <c r="NOG2" s="856"/>
      <c r="NOH2" s="856"/>
      <c r="NOI2" s="856"/>
      <c r="NOJ2" s="856"/>
      <c r="NOK2" s="856"/>
      <c r="NOL2" s="856"/>
      <c r="NOM2" s="856"/>
      <c r="NON2" s="856"/>
      <c r="NOO2" s="856"/>
      <c r="NOP2" s="856"/>
      <c r="NOQ2" s="856"/>
      <c r="NOR2" s="856"/>
      <c r="NOS2" s="856"/>
      <c r="NOT2" s="856"/>
      <c r="NOU2" s="856"/>
      <c r="NOV2" s="856"/>
      <c r="NOW2" s="856"/>
      <c r="NOX2" s="856"/>
      <c r="NOY2" s="856"/>
      <c r="NOZ2" s="856"/>
      <c r="NPA2" s="856"/>
      <c r="NPB2" s="856"/>
      <c r="NPC2" s="856"/>
      <c r="NPD2" s="856"/>
      <c r="NPE2" s="856"/>
      <c r="NPF2" s="856"/>
      <c r="NPG2" s="856"/>
      <c r="NPH2" s="856"/>
      <c r="NPI2" s="856"/>
      <c r="NPJ2" s="856"/>
      <c r="NPK2" s="856"/>
      <c r="NPL2" s="856"/>
      <c r="NPM2" s="856"/>
      <c r="NPN2" s="856"/>
      <c r="NPO2" s="856"/>
      <c r="NPP2" s="856"/>
      <c r="NPQ2" s="856"/>
      <c r="NPR2" s="856"/>
      <c r="NPS2" s="856"/>
      <c r="NPT2" s="856"/>
      <c r="NPU2" s="856"/>
      <c r="NPV2" s="856"/>
      <c r="NPW2" s="856"/>
      <c r="NPX2" s="856"/>
      <c r="NPY2" s="856"/>
      <c r="NPZ2" s="856"/>
      <c r="NQA2" s="856"/>
      <c r="NQB2" s="856"/>
      <c r="NQC2" s="856"/>
      <c r="NQD2" s="856"/>
      <c r="NQE2" s="856"/>
      <c r="NQF2" s="856"/>
      <c r="NQG2" s="856"/>
      <c r="NQH2" s="856"/>
      <c r="NQI2" s="856"/>
      <c r="NQJ2" s="856"/>
      <c r="NQK2" s="856"/>
      <c r="NQL2" s="856"/>
      <c r="NQM2" s="856"/>
      <c r="NQN2" s="856"/>
      <c r="NQO2" s="856"/>
      <c r="NQP2" s="856"/>
      <c r="NQQ2" s="856"/>
      <c r="NQR2" s="856"/>
      <c r="NQS2" s="856"/>
      <c r="NQT2" s="856"/>
      <c r="NQU2" s="856"/>
      <c r="NQV2" s="856"/>
      <c r="NQW2" s="856"/>
      <c r="NQX2" s="856"/>
      <c r="NQY2" s="856"/>
      <c r="NQZ2" s="856"/>
      <c r="NRA2" s="856"/>
      <c r="NRB2" s="856"/>
      <c r="NRC2" s="856"/>
      <c r="NRD2" s="856"/>
      <c r="NRE2" s="856"/>
      <c r="NRF2" s="856"/>
      <c r="NRG2" s="856"/>
      <c r="NRH2" s="856"/>
      <c r="NRI2" s="856"/>
      <c r="NRJ2" s="856"/>
      <c r="NRK2" s="856"/>
      <c r="NRL2" s="856"/>
      <c r="NRM2" s="856"/>
      <c r="NRN2" s="856"/>
      <c r="NRO2" s="856"/>
      <c r="NRP2" s="856"/>
      <c r="NRQ2" s="856"/>
      <c r="NRR2" s="856"/>
      <c r="NRS2" s="856"/>
      <c r="NRT2" s="856"/>
      <c r="NRU2" s="856"/>
      <c r="NRV2" s="856"/>
      <c r="NRW2" s="856"/>
      <c r="NRX2" s="856"/>
      <c r="NRY2" s="856"/>
      <c r="NRZ2" s="856"/>
      <c r="NSA2" s="856"/>
      <c r="NSB2" s="856"/>
      <c r="NSC2" s="856"/>
      <c r="NSD2" s="856"/>
      <c r="NSE2" s="856"/>
      <c r="NSF2" s="856"/>
      <c r="NSG2" s="856"/>
      <c r="NSH2" s="856"/>
      <c r="NSI2" s="856"/>
      <c r="NSJ2" s="856"/>
      <c r="NSK2" s="856"/>
      <c r="NSL2" s="856"/>
      <c r="NSM2" s="856"/>
      <c r="NSN2" s="856"/>
      <c r="NSO2" s="856"/>
      <c r="NSP2" s="856"/>
      <c r="NSQ2" s="856"/>
      <c r="NSR2" s="856"/>
      <c r="NSS2" s="856"/>
      <c r="NST2" s="856"/>
      <c r="NSU2" s="856"/>
      <c r="NSV2" s="856"/>
      <c r="NSW2" s="856"/>
      <c r="NSX2" s="856"/>
      <c r="NSY2" s="856"/>
      <c r="NSZ2" s="856"/>
      <c r="NTA2" s="856"/>
      <c r="NTB2" s="856"/>
      <c r="NTC2" s="856"/>
      <c r="NTD2" s="856"/>
      <c r="NTE2" s="856"/>
      <c r="NTF2" s="856"/>
      <c r="NTG2" s="856"/>
      <c r="NTH2" s="856"/>
      <c r="NTI2" s="856"/>
      <c r="NTJ2" s="856"/>
      <c r="NTK2" s="856"/>
      <c r="NTL2" s="856"/>
      <c r="NTM2" s="856"/>
      <c r="NTN2" s="856"/>
      <c r="NTO2" s="856"/>
      <c r="NTP2" s="856"/>
      <c r="NTQ2" s="856"/>
      <c r="NTR2" s="856"/>
      <c r="NTS2" s="856"/>
      <c r="NTT2" s="856"/>
      <c r="NTU2" s="856"/>
      <c r="NTV2" s="856"/>
      <c r="NTW2" s="856"/>
      <c r="NTX2" s="856"/>
      <c r="NTY2" s="856"/>
      <c r="NTZ2" s="856"/>
      <c r="NUA2" s="856"/>
      <c r="NUB2" s="856"/>
      <c r="NUC2" s="856"/>
      <c r="NUD2" s="856"/>
      <c r="NUE2" s="856"/>
      <c r="NUF2" s="856"/>
      <c r="NUG2" s="856"/>
      <c r="NUH2" s="856"/>
      <c r="NUI2" s="856"/>
      <c r="NUJ2" s="856"/>
      <c r="NUK2" s="856"/>
      <c r="NUL2" s="856"/>
      <c r="NUM2" s="856"/>
      <c r="NUN2" s="856"/>
      <c r="NUO2" s="856"/>
      <c r="NUP2" s="856"/>
      <c r="NUQ2" s="856"/>
      <c r="NUR2" s="856"/>
      <c r="NUS2" s="856"/>
      <c r="NUT2" s="856"/>
      <c r="NUU2" s="856"/>
      <c r="NUV2" s="856"/>
      <c r="NUW2" s="856"/>
      <c r="NUX2" s="856"/>
      <c r="NUY2" s="856"/>
      <c r="NUZ2" s="856"/>
      <c r="NVA2" s="856"/>
      <c r="NVB2" s="856"/>
      <c r="NVC2" s="856"/>
      <c r="NVD2" s="856"/>
      <c r="NVE2" s="856"/>
      <c r="NVF2" s="856"/>
      <c r="NVG2" s="856"/>
      <c r="NVH2" s="856"/>
      <c r="NVI2" s="856"/>
      <c r="NVJ2" s="856"/>
      <c r="NVK2" s="856"/>
      <c r="NVL2" s="856"/>
      <c r="NVM2" s="856"/>
      <c r="NVN2" s="856"/>
      <c r="NVO2" s="856"/>
      <c r="NVP2" s="856"/>
      <c r="NVQ2" s="856"/>
      <c r="NVR2" s="856"/>
      <c r="NVS2" s="856"/>
      <c r="NVT2" s="856"/>
      <c r="NVU2" s="856"/>
      <c r="NVV2" s="856"/>
      <c r="NVW2" s="856"/>
      <c r="NVX2" s="856"/>
      <c r="NVY2" s="856"/>
      <c r="NVZ2" s="856"/>
      <c r="NWA2" s="856"/>
      <c r="NWB2" s="856"/>
      <c r="NWC2" s="856"/>
      <c r="NWD2" s="856"/>
      <c r="NWE2" s="856"/>
      <c r="NWF2" s="856"/>
      <c r="NWG2" s="856"/>
      <c r="NWH2" s="856"/>
      <c r="NWI2" s="856"/>
      <c r="NWJ2" s="856"/>
      <c r="NWK2" s="856"/>
      <c r="NWL2" s="856"/>
      <c r="NWM2" s="856"/>
      <c r="NWN2" s="856"/>
      <c r="NWO2" s="856"/>
      <c r="NWP2" s="856"/>
      <c r="NWQ2" s="856"/>
      <c r="NWR2" s="856"/>
      <c r="NWS2" s="856"/>
      <c r="NWT2" s="856"/>
      <c r="NWU2" s="856"/>
      <c r="NWV2" s="856"/>
      <c r="NWW2" s="856"/>
      <c r="NWX2" s="856"/>
      <c r="NWY2" s="856"/>
      <c r="NWZ2" s="856"/>
      <c r="NXA2" s="856"/>
      <c r="NXB2" s="856"/>
      <c r="NXC2" s="856"/>
      <c r="NXD2" s="856"/>
      <c r="NXE2" s="856"/>
      <c r="NXF2" s="856"/>
      <c r="NXG2" s="856"/>
      <c r="NXH2" s="856"/>
      <c r="NXI2" s="856"/>
      <c r="NXJ2" s="856"/>
      <c r="NXK2" s="856"/>
      <c r="NXL2" s="856"/>
      <c r="NXM2" s="856"/>
      <c r="NXN2" s="856"/>
      <c r="NXO2" s="856"/>
      <c r="NXP2" s="856"/>
      <c r="NXQ2" s="856"/>
      <c r="NXR2" s="856"/>
      <c r="NXS2" s="856"/>
      <c r="NXT2" s="856"/>
      <c r="NXU2" s="856"/>
      <c r="NXV2" s="856"/>
      <c r="NXW2" s="856"/>
      <c r="NXX2" s="856"/>
      <c r="NXY2" s="856"/>
      <c r="NXZ2" s="856"/>
      <c r="NYA2" s="856"/>
      <c r="NYB2" s="856"/>
      <c r="NYC2" s="856"/>
      <c r="NYD2" s="856"/>
      <c r="NYE2" s="856"/>
      <c r="NYF2" s="856"/>
      <c r="NYG2" s="856"/>
      <c r="NYH2" s="856"/>
      <c r="NYI2" s="856"/>
      <c r="NYJ2" s="856"/>
      <c r="NYK2" s="856"/>
      <c r="NYL2" s="856"/>
      <c r="NYM2" s="856"/>
      <c r="NYN2" s="856"/>
      <c r="NYO2" s="856"/>
      <c r="NYP2" s="856"/>
      <c r="NYQ2" s="856"/>
      <c r="NYR2" s="856"/>
      <c r="NYS2" s="856"/>
      <c r="NYT2" s="856"/>
      <c r="NYU2" s="856"/>
      <c r="NYV2" s="856"/>
      <c r="NYW2" s="856"/>
      <c r="NYX2" s="856"/>
      <c r="NYY2" s="856"/>
      <c r="NYZ2" s="856"/>
      <c r="NZA2" s="856"/>
      <c r="NZB2" s="856"/>
      <c r="NZC2" s="856"/>
      <c r="NZD2" s="856"/>
      <c r="NZE2" s="856"/>
      <c r="NZF2" s="856"/>
      <c r="NZG2" s="856"/>
      <c r="NZH2" s="856"/>
      <c r="NZI2" s="856"/>
      <c r="NZJ2" s="856"/>
      <c r="NZK2" s="856"/>
      <c r="NZL2" s="856"/>
      <c r="NZM2" s="856"/>
      <c r="NZN2" s="856"/>
      <c r="NZO2" s="856"/>
      <c r="NZP2" s="856"/>
      <c r="NZQ2" s="856"/>
      <c r="NZR2" s="856"/>
      <c r="NZS2" s="856"/>
      <c r="NZT2" s="856"/>
      <c r="NZU2" s="856"/>
      <c r="NZV2" s="856"/>
      <c r="NZW2" s="856"/>
      <c r="NZX2" s="856"/>
      <c r="NZY2" s="856"/>
      <c r="NZZ2" s="856"/>
      <c r="OAA2" s="856"/>
      <c r="OAB2" s="856"/>
      <c r="OAC2" s="856"/>
      <c r="OAD2" s="856"/>
      <c r="OAE2" s="856"/>
      <c r="OAF2" s="856"/>
      <c r="OAG2" s="856"/>
      <c r="OAH2" s="856"/>
      <c r="OAI2" s="856"/>
      <c r="OAJ2" s="856"/>
      <c r="OAK2" s="856"/>
      <c r="OAL2" s="856"/>
      <c r="OAM2" s="856"/>
      <c r="OAN2" s="856"/>
      <c r="OAO2" s="856"/>
      <c r="OAP2" s="856"/>
      <c r="OAQ2" s="856"/>
      <c r="OAR2" s="856"/>
      <c r="OAS2" s="856"/>
      <c r="OAT2" s="856"/>
      <c r="OAU2" s="856"/>
      <c r="OAV2" s="856"/>
      <c r="OAW2" s="856"/>
      <c r="OAX2" s="856"/>
      <c r="OAY2" s="856"/>
      <c r="OAZ2" s="856"/>
      <c r="OBA2" s="856"/>
      <c r="OBB2" s="856"/>
      <c r="OBC2" s="856"/>
      <c r="OBD2" s="856"/>
      <c r="OBE2" s="856"/>
      <c r="OBF2" s="856"/>
      <c r="OBG2" s="856"/>
      <c r="OBH2" s="856"/>
      <c r="OBI2" s="856"/>
      <c r="OBJ2" s="856"/>
      <c r="OBK2" s="856"/>
      <c r="OBL2" s="856"/>
      <c r="OBM2" s="856"/>
      <c r="OBN2" s="856"/>
      <c r="OBO2" s="856"/>
      <c r="OBP2" s="856"/>
      <c r="OBQ2" s="856"/>
      <c r="OBR2" s="856"/>
      <c r="OBS2" s="856"/>
      <c r="OBT2" s="856"/>
      <c r="OBU2" s="856"/>
      <c r="OBV2" s="856"/>
      <c r="OBW2" s="856"/>
      <c r="OBX2" s="856"/>
      <c r="OBY2" s="856"/>
      <c r="OBZ2" s="856"/>
      <c r="OCA2" s="856"/>
      <c r="OCB2" s="856"/>
      <c r="OCC2" s="856"/>
      <c r="OCD2" s="856"/>
      <c r="OCE2" s="856"/>
      <c r="OCF2" s="856"/>
      <c r="OCG2" s="856"/>
      <c r="OCH2" s="856"/>
      <c r="OCI2" s="856"/>
      <c r="OCJ2" s="856"/>
      <c r="OCK2" s="856"/>
      <c r="OCL2" s="856"/>
      <c r="OCM2" s="856"/>
      <c r="OCN2" s="856"/>
      <c r="OCO2" s="856"/>
      <c r="OCP2" s="856"/>
      <c r="OCQ2" s="856"/>
      <c r="OCR2" s="856"/>
      <c r="OCS2" s="856"/>
      <c r="OCT2" s="856"/>
      <c r="OCU2" s="856"/>
      <c r="OCV2" s="856"/>
      <c r="OCW2" s="856"/>
      <c r="OCX2" s="856"/>
      <c r="OCY2" s="856"/>
      <c r="OCZ2" s="856"/>
      <c r="ODA2" s="856"/>
      <c r="ODB2" s="856"/>
      <c r="ODC2" s="856"/>
      <c r="ODD2" s="856"/>
      <c r="ODE2" s="856"/>
      <c r="ODF2" s="856"/>
      <c r="ODG2" s="856"/>
      <c r="ODH2" s="856"/>
      <c r="ODI2" s="856"/>
      <c r="ODJ2" s="856"/>
      <c r="ODK2" s="856"/>
      <c r="ODL2" s="856"/>
      <c r="ODM2" s="856"/>
      <c r="ODN2" s="856"/>
      <c r="ODO2" s="856"/>
      <c r="ODP2" s="856"/>
      <c r="ODQ2" s="856"/>
      <c r="ODR2" s="856"/>
      <c r="ODS2" s="856"/>
      <c r="ODT2" s="856"/>
      <c r="ODU2" s="856"/>
      <c r="ODV2" s="856"/>
      <c r="ODW2" s="856"/>
      <c r="ODX2" s="856"/>
      <c r="ODY2" s="856"/>
      <c r="ODZ2" s="856"/>
      <c r="OEA2" s="856"/>
      <c r="OEB2" s="856"/>
      <c r="OEC2" s="856"/>
      <c r="OED2" s="856"/>
      <c r="OEE2" s="856"/>
      <c r="OEF2" s="856"/>
      <c r="OEG2" s="856"/>
      <c r="OEH2" s="856"/>
      <c r="OEI2" s="856"/>
      <c r="OEJ2" s="856"/>
      <c r="OEK2" s="856"/>
      <c r="OEL2" s="856"/>
      <c r="OEM2" s="856"/>
      <c r="OEN2" s="856"/>
      <c r="OEO2" s="856"/>
      <c r="OEP2" s="856"/>
      <c r="OEQ2" s="856"/>
      <c r="OER2" s="856"/>
      <c r="OES2" s="856"/>
      <c r="OET2" s="856"/>
      <c r="OEU2" s="856"/>
      <c r="OEV2" s="856"/>
      <c r="OEW2" s="856"/>
      <c r="OEX2" s="856"/>
      <c r="OEY2" s="856"/>
      <c r="OEZ2" s="856"/>
      <c r="OFA2" s="856"/>
      <c r="OFB2" s="856"/>
      <c r="OFC2" s="856"/>
      <c r="OFD2" s="856"/>
      <c r="OFE2" s="856"/>
      <c r="OFF2" s="856"/>
      <c r="OFG2" s="856"/>
      <c r="OFH2" s="856"/>
      <c r="OFI2" s="856"/>
      <c r="OFJ2" s="856"/>
      <c r="OFK2" s="856"/>
      <c r="OFL2" s="856"/>
      <c r="OFM2" s="856"/>
      <c r="OFN2" s="856"/>
      <c r="OFO2" s="856"/>
      <c r="OFP2" s="856"/>
      <c r="OFQ2" s="856"/>
      <c r="OFR2" s="856"/>
      <c r="OFS2" s="856"/>
      <c r="OFT2" s="856"/>
      <c r="OFU2" s="856"/>
      <c r="OFV2" s="856"/>
      <c r="OFW2" s="856"/>
      <c r="OFX2" s="856"/>
      <c r="OFY2" s="856"/>
      <c r="OFZ2" s="856"/>
      <c r="OGA2" s="856"/>
      <c r="OGB2" s="856"/>
      <c r="OGC2" s="856"/>
      <c r="OGD2" s="856"/>
      <c r="OGE2" s="856"/>
      <c r="OGF2" s="856"/>
      <c r="OGG2" s="856"/>
      <c r="OGH2" s="856"/>
      <c r="OGI2" s="856"/>
      <c r="OGJ2" s="856"/>
      <c r="OGK2" s="856"/>
      <c r="OGL2" s="856"/>
      <c r="OGM2" s="856"/>
      <c r="OGN2" s="856"/>
      <c r="OGO2" s="856"/>
      <c r="OGP2" s="856"/>
      <c r="OGQ2" s="856"/>
      <c r="OGR2" s="856"/>
      <c r="OGS2" s="856"/>
      <c r="OGT2" s="856"/>
      <c r="OGU2" s="856"/>
      <c r="OGV2" s="856"/>
      <c r="OGW2" s="856"/>
      <c r="OGX2" s="856"/>
      <c r="OGY2" s="856"/>
      <c r="OGZ2" s="856"/>
      <c r="OHA2" s="856"/>
      <c r="OHB2" s="856"/>
      <c r="OHC2" s="856"/>
      <c r="OHD2" s="856"/>
      <c r="OHE2" s="856"/>
      <c r="OHF2" s="856"/>
      <c r="OHG2" s="856"/>
      <c r="OHH2" s="856"/>
      <c r="OHI2" s="856"/>
      <c r="OHJ2" s="856"/>
      <c r="OHK2" s="856"/>
      <c r="OHL2" s="856"/>
      <c r="OHM2" s="856"/>
      <c r="OHN2" s="856"/>
      <c r="OHO2" s="856"/>
      <c r="OHP2" s="856"/>
      <c r="OHQ2" s="856"/>
      <c r="OHR2" s="856"/>
      <c r="OHS2" s="856"/>
      <c r="OHT2" s="856"/>
      <c r="OHU2" s="856"/>
      <c r="OHV2" s="856"/>
      <c r="OHW2" s="856"/>
      <c r="OHX2" s="856"/>
      <c r="OHY2" s="856"/>
      <c r="OHZ2" s="856"/>
      <c r="OIA2" s="856"/>
      <c r="OIB2" s="856"/>
      <c r="OIC2" s="856"/>
      <c r="OID2" s="856"/>
      <c r="OIE2" s="856"/>
      <c r="OIF2" s="856"/>
      <c r="OIG2" s="856"/>
      <c r="OIH2" s="856"/>
      <c r="OII2" s="856"/>
      <c r="OIJ2" s="856"/>
      <c r="OIK2" s="856"/>
      <c r="OIL2" s="856"/>
      <c r="OIM2" s="856"/>
      <c r="OIN2" s="856"/>
      <c r="OIO2" s="856"/>
      <c r="OIP2" s="856"/>
      <c r="OIQ2" s="856"/>
      <c r="OIR2" s="856"/>
      <c r="OIS2" s="856"/>
      <c r="OIT2" s="856"/>
      <c r="OIU2" s="856"/>
      <c r="OIV2" s="856"/>
      <c r="OIW2" s="856"/>
      <c r="OIX2" s="856"/>
      <c r="OIY2" s="856"/>
      <c r="OIZ2" s="856"/>
      <c r="OJA2" s="856"/>
      <c r="OJB2" s="856"/>
      <c r="OJC2" s="856"/>
      <c r="OJD2" s="856"/>
      <c r="OJE2" s="856"/>
      <c r="OJF2" s="856"/>
      <c r="OJG2" s="856"/>
      <c r="OJH2" s="856"/>
      <c r="OJI2" s="856"/>
      <c r="OJJ2" s="856"/>
      <c r="OJK2" s="856"/>
      <c r="OJL2" s="856"/>
      <c r="OJM2" s="856"/>
      <c r="OJN2" s="856"/>
      <c r="OJO2" s="856"/>
      <c r="OJP2" s="856"/>
      <c r="OJQ2" s="856"/>
      <c r="OJR2" s="856"/>
      <c r="OJS2" s="856"/>
      <c r="OJT2" s="856"/>
      <c r="OJU2" s="856"/>
      <c r="OJV2" s="856"/>
      <c r="OJW2" s="856"/>
      <c r="OJX2" s="856"/>
      <c r="OJY2" s="856"/>
      <c r="OJZ2" s="856"/>
      <c r="OKA2" s="856"/>
      <c r="OKB2" s="856"/>
      <c r="OKC2" s="856"/>
      <c r="OKD2" s="856"/>
      <c r="OKE2" s="856"/>
      <c r="OKF2" s="856"/>
      <c r="OKG2" s="856"/>
      <c r="OKH2" s="856"/>
      <c r="OKI2" s="856"/>
      <c r="OKJ2" s="856"/>
      <c r="OKK2" s="856"/>
      <c r="OKL2" s="856"/>
      <c r="OKM2" s="856"/>
      <c r="OKN2" s="856"/>
      <c r="OKO2" s="856"/>
      <c r="OKP2" s="856"/>
      <c r="OKQ2" s="856"/>
      <c r="OKR2" s="856"/>
      <c r="OKS2" s="856"/>
      <c r="OKT2" s="856"/>
      <c r="OKU2" s="856"/>
      <c r="OKV2" s="856"/>
      <c r="OKW2" s="856"/>
      <c r="OKX2" s="856"/>
      <c r="OKY2" s="856"/>
      <c r="OKZ2" s="856"/>
      <c r="OLA2" s="856"/>
      <c r="OLB2" s="856"/>
      <c r="OLC2" s="856"/>
      <c r="OLD2" s="856"/>
      <c r="OLE2" s="856"/>
      <c r="OLF2" s="856"/>
      <c r="OLG2" s="856"/>
      <c r="OLH2" s="856"/>
      <c r="OLI2" s="856"/>
      <c r="OLJ2" s="856"/>
      <c r="OLK2" s="856"/>
      <c r="OLL2" s="856"/>
      <c r="OLM2" s="856"/>
      <c r="OLN2" s="856"/>
      <c r="OLO2" s="856"/>
      <c r="OLP2" s="856"/>
      <c r="OLQ2" s="856"/>
      <c r="OLR2" s="856"/>
      <c r="OLS2" s="856"/>
      <c r="OLT2" s="856"/>
      <c r="OLU2" s="856"/>
      <c r="OLV2" s="856"/>
      <c r="OLW2" s="856"/>
      <c r="OLX2" s="856"/>
      <c r="OLY2" s="856"/>
      <c r="OLZ2" s="856"/>
      <c r="OMA2" s="856"/>
      <c r="OMB2" s="856"/>
      <c r="OMC2" s="856"/>
      <c r="OMD2" s="856"/>
      <c r="OME2" s="856"/>
      <c r="OMF2" s="856"/>
      <c r="OMG2" s="856"/>
      <c r="OMH2" s="856"/>
      <c r="OMI2" s="856"/>
      <c r="OMJ2" s="856"/>
      <c r="OMK2" s="856"/>
      <c r="OML2" s="856"/>
      <c r="OMM2" s="856"/>
      <c r="OMN2" s="856"/>
      <c r="OMO2" s="856"/>
      <c r="OMP2" s="856"/>
      <c r="OMQ2" s="856"/>
      <c r="OMR2" s="856"/>
      <c r="OMS2" s="856"/>
      <c r="OMT2" s="856"/>
      <c r="OMU2" s="856"/>
      <c r="OMV2" s="856"/>
      <c r="OMW2" s="856"/>
      <c r="OMX2" s="856"/>
      <c r="OMY2" s="856"/>
      <c r="OMZ2" s="856"/>
      <c r="ONA2" s="856"/>
      <c r="ONB2" s="856"/>
      <c r="ONC2" s="856"/>
      <c r="OND2" s="856"/>
      <c r="ONE2" s="856"/>
      <c r="ONF2" s="856"/>
      <c r="ONG2" s="856"/>
      <c r="ONH2" s="856"/>
      <c r="ONI2" s="856"/>
      <c r="ONJ2" s="856"/>
      <c r="ONK2" s="856"/>
      <c r="ONL2" s="856"/>
      <c r="ONM2" s="856"/>
      <c r="ONN2" s="856"/>
      <c r="ONO2" s="856"/>
      <c r="ONP2" s="856"/>
      <c r="ONQ2" s="856"/>
      <c r="ONR2" s="856"/>
      <c r="ONS2" s="856"/>
      <c r="ONT2" s="856"/>
      <c r="ONU2" s="856"/>
      <c r="ONV2" s="856"/>
      <c r="ONW2" s="856"/>
      <c r="ONX2" s="856"/>
      <c r="ONY2" s="856"/>
      <c r="ONZ2" s="856"/>
      <c r="OOA2" s="856"/>
      <c r="OOB2" s="856"/>
      <c r="OOC2" s="856"/>
      <c r="OOD2" s="856"/>
      <c r="OOE2" s="856"/>
      <c r="OOF2" s="856"/>
      <c r="OOG2" s="856"/>
      <c r="OOH2" s="856"/>
      <c r="OOI2" s="856"/>
      <c r="OOJ2" s="856"/>
      <c r="OOK2" s="856"/>
      <c r="OOL2" s="856"/>
      <c r="OOM2" s="856"/>
      <c r="OON2" s="856"/>
      <c r="OOO2" s="856"/>
      <c r="OOP2" s="856"/>
      <c r="OOQ2" s="856"/>
      <c r="OOR2" s="856"/>
      <c r="OOS2" s="856"/>
      <c r="OOT2" s="856"/>
      <c r="OOU2" s="856"/>
      <c r="OOV2" s="856"/>
      <c r="OOW2" s="856"/>
      <c r="OOX2" s="856"/>
      <c r="OOY2" s="856"/>
      <c r="OOZ2" s="856"/>
      <c r="OPA2" s="856"/>
      <c r="OPB2" s="856"/>
      <c r="OPC2" s="856"/>
      <c r="OPD2" s="856"/>
      <c r="OPE2" s="856"/>
      <c r="OPF2" s="856"/>
      <c r="OPG2" s="856"/>
      <c r="OPH2" s="856"/>
      <c r="OPI2" s="856"/>
      <c r="OPJ2" s="856"/>
      <c r="OPK2" s="856"/>
      <c r="OPL2" s="856"/>
      <c r="OPM2" s="856"/>
      <c r="OPN2" s="856"/>
      <c r="OPO2" s="856"/>
      <c r="OPP2" s="856"/>
      <c r="OPQ2" s="856"/>
      <c r="OPR2" s="856"/>
      <c r="OPS2" s="856"/>
      <c r="OPT2" s="856"/>
      <c r="OPU2" s="856"/>
      <c r="OPV2" s="856"/>
      <c r="OPW2" s="856"/>
      <c r="OPX2" s="856"/>
      <c r="OPY2" s="856"/>
      <c r="OPZ2" s="856"/>
      <c r="OQA2" s="856"/>
      <c r="OQB2" s="856"/>
      <c r="OQC2" s="856"/>
      <c r="OQD2" s="856"/>
      <c r="OQE2" s="856"/>
      <c r="OQF2" s="856"/>
      <c r="OQG2" s="856"/>
      <c r="OQH2" s="856"/>
      <c r="OQI2" s="856"/>
      <c r="OQJ2" s="856"/>
      <c r="OQK2" s="856"/>
      <c r="OQL2" s="856"/>
      <c r="OQM2" s="856"/>
      <c r="OQN2" s="856"/>
      <c r="OQO2" s="856"/>
      <c r="OQP2" s="856"/>
      <c r="OQQ2" s="856"/>
      <c r="OQR2" s="856"/>
      <c r="OQS2" s="856"/>
      <c r="OQT2" s="856"/>
      <c r="OQU2" s="856"/>
      <c r="OQV2" s="856"/>
      <c r="OQW2" s="856"/>
      <c r="OQX2" s="856"/>
      <c r="OQY2" s="856"/>
      <c r="OQZ2" s="856"/>
      <c r="ORA2" s="856"/>
      <c r="ORB2" s="856"/>
      <c r="ORC2" s="856"/>
      <c r="ORD2" s="856"/>
      <c r="ORE2" s="856"/>
      <c r="ORF2" s="856"/>
      <c r="ORG2" s="856"/>
      <c r="ORH2" s="856"/>
      <c r="ORI2" s="856"/>
      <c r="ORJ2" s="856"/>
      <c r="ORK2" s="856"/>
      <c r="ORL2" s="856"/>
      <c r="ORM2" s="856"/>
      <c r="ORN2" s="856"/>
      <c r="ORO2" s="856"/>
      <c r="ORP2" s="856"/>
      <c r="ORQ2" s="856"/>
      <c r="ORR2" s="856"/>
      <c r="ORS2" s="856"/>
      <c r="ORT2" s="856"/>
      <c r="ORU2" s="856"/>
      <c r="ORV2" s="856"/>
      <c r="ORW2" s="856"/>
      <c r="ORX2" s="856"/>
      <c r="ORY2" s="856"/>
      <c r="ORZ2" s="856"/>
      <c r="OSA2" s="856"/>
      <c r="OSB2" s="856"/>
      <c r="OSC2" s="856"/>
      <c r="OSD2" s="856"/>
      <c r="OSE2" s="856"/>
      <c r="OSF2" s="856"/>
      <c r="OSG2" s="856"/>
      <c r="OSH2" s="856"/>
      <c r="OSI2" s="856"/>
      <c r="OSJ2" s="856"/>
      <c r="OSK2" s="856"/>
      <c r="OSL2" s="856"/>
      <c r="OSM2" s="856"/>
      <c r="OSN2" s="856"/>
      <c r="OSO2" s="856"/>
      <c r="OSP2" s="856"/>
      <c r="OSQ2" s="856"/>
      <c r="OSR2" s="856"/>
      <c r="OSS2" s="856"/>
      <c r="OST2" s="856"/>
      <c r="OSU2" s="856"/>
      <c r="OSV2" s="856"/>
      <c r="OSW2" s="856"/>
      <c r="OSX2" s="856"/>
      <c r="OSY2" s="856"/>
      <c r="OSZ2" s="856"/>
      <c r="OTA2" s="856"/>
      <c r="OTB2" s="856"/>
      <c r="OTC2" s="856"/>
      <c r="OTD2" s="856"/>
      <c r="OTE2" s="856"/>
      <c r="OTF2" s="856"/>
      <c r="OTG2" s="856"/>
      <c r="OTH2" s="856"/>
      <c r="OTI2" s="856"/>
      <c r="OTJ2" s="856"/>
      <c r="OTK2" s="856"/>
      <c r="OTL2" s="856"/>
      <c r="OTM2" s="856"/>
      <c r="OTN2" s="856"/>
      <c r="OTO2" s="856"/>
      <c r="OTP2" s="856"/>
      <c r="OTQ2" s="856"/>
      <c r="OTR2" s="856"/>
      <c r="OTS2" s="856"/>
      <c r="OTT2" s="856"/>
      <c r="OTU2" s="856"/>
      <c r="OTV2" s="856"/>
      <c r="OTW2" s="856"/>
      <c r="OTX2" s="856"/>
      <c r="OTY2" s="856"/>
      <c r="OTZ2" s="856"/>
      <c r="OUA2" s="856"/>
      <c r="OUB2" s="856"/>
      <c r="OUC2" s="856"/>
      <c r="OUD2" s="856"/>
      <c r="OUE2" s="856"/>
      <c r="OUF2" s="856"/>
      <c r="OUG2" s="856"/>
      <c r="OUH2" s="856"/>
      <c r="OUI2" s="856"/>
      <c r="OUJ2" s="856"/>
      <c r="OUK2" s="856"/>
      <c r="OUL2" s="856"/>
      <c r="OUM2" s="856"/>
      <c r="OUN2" s="856"/>
      <c r="OUO2" s="856"/>
      <c r="OUP2" s="856"/>
      <c r="OUQ2" s="856"/>
      <c r="OUR2" s="856"/>
      <c r="OUS2" s="856"/>
      <c r="OUT2" s="856"/>
      <c r="OUU2" s="856"/>
      <c r="OUV2" s="856"/>
      <c r="OUW2" s="856"/>
      <c r="OUX2" s="856"/>
      <c r="OUY2" s="856"/>
      <c r="OUZ2" s="856"/>
      <c r="OVA2" s="856"/>
      <c r="OVB2" s="856"/>
      <c r="OVC2" s="856"/>
      <c r="OVD2" s="856"/>
      <c r="OVE2" s="856"/>
      <c r="OVF2" s="856"/>
      <c r="OVG2" s="856"/>
      <c r="OVH2" s="856"/>
      <c r="OVI2" s="856"/>
      <c r="OVJ2" s="856"/>
      <c r="OVK2" s="856"/>
      <c r="OVL2" s="856"/>
      <c r="OVM2" s="856"/>
      <c r="OVN2" s="856"/>
      <c r="OVO2" s="856"/>
      <c r="OVP2" s="856"/>
      <c r="OVQ2" s="856"/>
      <c r="OVR2" s="856"/>
      <c r="OVS2" s="856"/>
      <c r="OVT2" s="856"/>
      <c r="OVU2" s="856"/>
      <c r="OVV2" s="856"/>
      <c r="OVW2" s="856"/>
      <c r="OVX2" s="856"/>
      <c r="OVY2" s="856"/>
      <c r="OVZ2" s="856"/>
      <c r="OWA2" s="856"/>
      <c r="OWB2" s="856"/>
      <c r="OWC2" s="856"/>
      <c r="OWD2" s="856"/>
      <c r="OWE2" s="856"/>
      <c r="OWF2" s="856"/>
      <c r="OWG2" s="856"/>
      <c r="OWH2" s="856"/>
      <c r="OWI2" s="856"/>
      <c r="OWJ2" s="856"/>
      <c r="OWK2" s="856"/>
      <c r="OWL2" s="856"/>
      <c r="OWM2" s="856"/>
      <c r="OWN2" s="856"/>
      <c r="OWO2" s="856"/>
      <c r="OWP2" s="856"/>
      <c r="OWQ2" s="856"/>
      <c r="OWR2" s="856"/>
      <c r="OWS2" s="856"/>
      <c r="OWT2" s="856"/>
      <c r="OWU2" s="856"/>
      <c r="OWV2" s="856"/>
      <c r="OWW2" s="856"/>
      <c r="OWX2" s="856"/>
      <c r="OWY2" s="856"/>
      <c r="OWZ2" s="856"/>
      <c r="OXA2" s="856"/>
      <c r="OXB2" s="856"/>
      <c r="OXC2" s="856"/>
      <c r="OXD2" s="856"/>
      <c r="OXE2" s="856"/>
      <c r="OXF2" s="856"/>
      <c r="OXG2" s="856"/>
      <c r="OXH2" s="856"/>
      <c r="OXI2" s="856"/>
      <c r="OXJ2" s="856"/>
      <c r="OXK2" s="856"/>
      <c r="OXL2" s="856"/>
      <c r="OXM2" s="856"/>
      <c r="OXN2" s="856"/>
      <c r="OXO2" s="856"/>
      <c r="OXP2" s="856"/>
      <c r="OXQ2" s="856"/>
      <c r="OXR2" s="856"/>
      <c r="OXS2" s="856"/>
      <c r="OXT2" s="856"/>
      <c r="OXU2" s="856"/>
      <c r="OXV2" s="856"/>
      <c r="OXW2" s="856"/>
      <c r="OXX2" s="856"/>
      <c r="OXY2" s="856"/>
      <c r="OXZ2" s="856"/>
      <c r="OYA2" s="856"/>
      <c r="OYB2" s="856"/>
      <c r="OYC2" s="856"/>
      <c r="OYD2" s="856"/>
      <c r="OYE2" s="856"/>
      <c r="OYF2" s="856"/>
      <c r="OYG2" s="856"/>
      <c r="OYH2" s="856"/>
      <c r="OYI2" s="856"/>
      <c r="OYJ2" s="856"/>
      <c r="OYK2" s="856"/>
      <c r="OYL2" s="856"/>
      <c r="OYM2" s="856"/>
      <c r="OYN2" s="856"/>
      <c r="OYO2" s="856"/>
      <c r="OYP2" s="856"/>
      <c r="OYQ2" s="856"/>
      <c r="OYR2" s="856"/>
      <c r="OYS2" s="856"/>
      <c r="OYT2" s="856"/>
      <c r="OYU2" s="856"/>
      <c r="OYV2" s="856"/>
      <c r="OYW2" s="856"/>
      <c r="OYX2" s="856"/>
      <c r="OYY2" s="856"/>
      <c r="OYZ2" s="856"/>
      <c r="OZA2" s="856"/>
      <c r="OZB2" s="856"/>
      <c r="OZC2" s="856"/>
      <c r="OZD2" s="856"/>
      <c r="OZE2" s="856"/>
      <c r="OZF2" s="856"/>
      <c r="OZG2" s="856"/>
      <c r="OZH2" s="856"/>
      <c r="OZI2" s="856"/>
      <c r="OZJ2" s="856"/>
      <c r="OZK2" s="856"/>
      <c r="OZL2" s="856"/>
      <c r="OZM2" s="856"/>
      <c r="OZN2" s="856"/>
      <c r="OZO2" s="856"/>
      <c r="OZP2" s="856"/>
      <c r="OZQ2" s="856"/>
      <c r="OZR2" s="856"/>
      <c r="OZS2" s="856"/>
      <c r="OZT2" s="856"/>
      <c r="OZU2" s="856"/>
      <c r="OZV2" s="856"/>
      <c r="OZW2" s="856"/>
      <c r="OZX2" s="856"/>
      <c r="OZY2" s="856"/>
      <c r="OZZ2" s="856"/>
      <c r="PAA2" s="856"/>
      <c r="PAB2" s="856"/>
      <c r="PAC2" s="856"/>
      <c r="PAD2" s="856"/>
      <c r="PAE2" s="856"/>
      <c r="PAF2" s="856"/>
      <c r="PAG2" s="856"/>
      <c r="PAH2" s="856"/>
      <c r="PAI2" s="856"/>
      <c r="PAJ2" s="856"/>
      <c r="PAK2" s="856"/>
      <c r="PAL2" s="856"/>
      <c r="PAM2" s="856"/>
      <c r="PAN2" s="856"/>
      <c r="PAO2" s="856"/>
      <c r="PAP2" s="856"/>
      <c r="PAQ2" s="856"/>
      <c r="PAR2" s="856"/>
      <c r="PAS2" s="856"/>
      <c r="PAT2" s="856"/>
      <c r="PAU2" s="856"/>
      <c r="PAV2" s="856"/>
      <c r="PAW2" s="856"/>
      <c r="PAX2" s="856"/>
      <c r="PAY2" s="856"/>
      <c r="PAZ2" s="856"/>
      <c r="PBA2" s="856"/>
      <c r="PBB2" s="856"/>
      <c r="PBC2" s="856"/>
      <c r="PBD2" s="856"/>
      <c r="PBE2" s="856"/>
      <c r="PBF2" s="856"/>
      <c r="PBG2" s="856"/>
      <c r="PBH2" s="856"/>
      <c r="PBI2" s="856"/>
      <c r="PBJ2" s="856"/>
      <c r="PBK2" s="856"/>
      <c r="PBL2" s="856"/>
      <c r="PBM2" s="856"/>
      <c r="PBN2" s="856"/>
      <c r="PBO2" s="856"/>
      <c r="PBP2" s="856"/>
      <c r="PBQ2" s="856"/>
      <c r="PBR2" s="856"/>
      <c r="PBS2" s="856"/>
      <c r="PBT2" s="856"/>
      <c r="PBU2" s="856"/>
      <c r="PBV2" s="856"/>
      <c r="PBW2" s="856"/>
      <c r="PBX2" s="856"/>
      <c r="PBY2" s="856"/>
      <c r="PBZ2" s="856"/>
      <c r="PCA2" s="856"/>
      <c r="PCB2" s="856"/>
      <c r="PCC2" s="856"/>
      <c r="PCD2" s="856"/>
      <c r="PCE2" s="856"/>
      <c r="PCF2" s="856"/>
      <c r="PCG2" s="856"/>
      <c r="PCH2" s="856"/>
      <c r="PCI2" s="856"/>
      <c r="PCJ2" s="856"/>
      <c r="PCK2" s="856"/>
      <c r="PCL2" s="856"/>
      <c r="PCM2" s="856"/>
      <c r="PCN2" s="856"/>
      <c r="PCO2" s="856"/>
      <c r="PCP2" s="856"/>
      <c r="PCQ2" s="856"/>
      <c r="PCR2" s="856"/>
      <c r="PCS2" s="856"/>
      <c r="PCT2" s="856"/>
      <c r="PCU2" s="856"/>
      <c r="PCV2" s="856"/>
      <c r="PCW2" s="856"/>
      <c r="PCX2" s="856"/>
      <c r="PCY2" s="856"/>
      <c r="PCZ2" s="856"/>
      <c r="PDA2" s="856"/>
      <c r="PDB2" s="856"/>
      <c r="PDC2" s="856"/>
      <c r="PDD2" s="856"/>
      <c r="PDE2" s="856"/>
      <c r="PDF2" s="856"/>
      <c r="PDG2" s="856"/>
      <c r="PDH2" s="856"/>
      <c r="PDI2" s="856"/>
      <c r="PDJ2" s="856"/>
      <c r="PDK2" s="856"/>
      <c r="PDL2" s="856"/>
      <c r="PDM2" s="856"/>
      <c r="PDN2" s="856"/>
      <c r="PDO2" s="856"/>
      <c r="PDP2" s="856"/>
      <c r="PDQ2" s="856"/>
      <c r="PDR2" s="856"/>
      <c r="PDS2" s="856"/>
      <c r="PDT2" s="856"/>
      <c r="PDU2" s="856"/>
      <c r="PDV2" s="856"/>
      <c r="PDW2" s="856"/>
      <c r="PDX2" s="856"/>
      <c r="PDY2" s="856"/>
      <c r="PDZ2" s="856"/>
      <c r="PEA2" s="856"/>
      <c r="PEB2" s="856"/>
      <c r="PEC2" s="856"/>
      <c r="PED2" s="856"/>
      <c r="PEE2" s="856"/>
      <c r="PEF2" s="856"/>
      <c r="PEG2" s="856"/>
      <c r="PEH2" s="856"/>
      <c r="PEI2" s="856"/>
      <c r="PEJ2" s="856"/>
      <c r="PEK2" s="856"/>
      <c r="PEL2" s="856"/>
      <c r="PEM2" s="856"/>
      <c r="PEN2" s="856"/>
      <c r="PEO2" s="856"/>
      <c r="PEP2" s="856"/>
      <c r="PEQ2" s="856"/>
      <c r="PER2" s="856"/>
      <c r="PES2" s="856"/>
      <c r="PET2" s="856"/>
      <c r="PEU2" s="856"/>
      <c r="PEV2" s="856"/>
      <c r="PEW2" s="856"/>
      <c r="PEX2" s="856"/>
      <c r="PEY2" s="856"/>
      <c r="PEZ2" s="856"/>
      <c r="PFA2" s="856"/>
      <c r="PFB2" s="856"/>
      <c r="PFC2" s="856"/>
      <c r="PFD2" s="856"/>
      <c r="PFE2" s="856"/>
      <c r="PFF2" s="856"/>
      <c r="PFG2" s="856"/>
      <c r="PFH2" s="856"/>
      <c r="PFI2" s="856"/>
      <c r="PFJ2" s="856"/>
      <c r="PFK2" s="856"/>
      <c r="PFL2" s="856"/>
      <c r="PFM2" s="856"/>
      <c r="PFN2" s="856"/>
      <c r="PFO2" s="856"/>
      <c r="PFP2" s="856"/>
      <c r="PFQ2" s="856"/>
      <c r="PFR2" s="856"/>
      <c r="PFS2" s="856"/>
      <c r="PFT2" s="856"/>
      <c r="PFU2" s="856"/>
      <c r="PFV2" s="856"/>
      <c r="PFW2" s="856"/>
      <c r="PFX2" s="856"/>
      <c r="PFY2" s="856"/>
      <c r="PFZ2" s="856"/>
      <c r="PGA2" s="856"/>
      <c r="PGB2" s="856"/>
      <c r="PGC2" s="856"/>
      <c r="PGD2" s="856"/>
      <c r="PGE2" s="856"/>
      <c r="PGF2" s="856"/>
      <c r="PGG2" s="856"/>
      <c r="PGH2" s="856"/>
      <c r="PGI2" s="856"/>
      <c r="PGJ2" s="856"/>
      <c r="PGK2" s="856"/>
      <c r="PGL2" s="856"/>
      <c r="PGM2" s="856"/>
      <c r="PGN2" s="856"/>
      <c r="PGO2" s="856"/>
      <c r="PGP2" s="856"/>
      <c r="PGQ2" s="856"/>
      <c r="PGR2" s="856"/>
      <c r="PGS2" s="856"/>
      <c r="PGT2" s="856"/>
      <c r="PGU2" s="856"/>
      <c r="PGV2" s="856"/>
      <c r="PGW2" s="856"/>
      <c r="PGX2" s="856"/>
      <c r="PGY2" s="856"/>
      <c r="PGZ2" s="856"/>
      <c r="PHA2" s="856"/>
      <c r="PHB2" s="856"/>
      <c r="PHC2" s="856"/>
      <c r="PHD2" s="856"/>
      <c r="PHE2" s="856"/>
      <c r="PHF2" s="856"/>
      <c r="PHG2" s="856"/>
      <c r="PHH2" s="856"/>
      <c r="PHI2" s="856"/>
      <c r="PHJ2" s="856"/>
      <c r="PHK2" s="856"/>
      <c r="PHL2" s="856"/>
      <c r="PHM2" s="856"/>
      <c r="PHN2" s="856"/>
      <c r="PHO2" s="856"/>
      <c r="PHP2" s="856"/>
      <c r="PHQ2" s="856"/>
      <c r="PHR2" s="856"/>
      <c r="PHS2" s="856"/>
      <c r="PHT2" s="856"/>
      <c r="PHU2" s="856"/>
      <c r="PHV2" s="856"/>
      <c r="PHW2" s="856"/>
      <c r="PHX2" s="856"/>
      <c r="PHY2" s="856"/>
      <c r="PHZ2" s="856"/>
      <c r="PIA2" s="856"/>
      <c r="PIB2" s="856"/>
      <c r="PIC2" s="856"/>
      <c r="PID2" s="856"/>
      <c r="PIE2" s="856"/>
      <c r="PIF2" s="856"/>
      <c r="PIG2" s="856"/>
      <c r="PIH2" s="856"/>
      <c r="PII2" s="856"/>
      <c r="PIJ2" s="856"/>
      <c r="PIK2" s="856"/>
      <c r="PIL2" s="856"/>
      <c r="PIM2" s="856"/>
      <c r="PIN2" s="856"/>
      <c r="PIO2" s="856"/>
      <c r="PIP2" s="856"/>
      <c r="PIQ2" s="856"/>
      <c r="PIR2" s="856"/>
      <c r="PIS2" s="856"/>
      <c r="PIT2" s="856"/>
      <c r="PIU2" s="856"/>
      <c r="PIV2" s="856"/>
      <c r="PIW2" s="856"/>
      <c r="PIX2" s="856"/>
      <c r="PIY2" s="856"/>
      <c r="PIZ2" s="856"/>
      <c r="PJA2" s="856"/>
      <c r="PJB2" s="856"/>
      <c r="PJC2" s="856"/>
      <c r="PJD2" s="856"/>
      <c r="PJE2" s="856"/>
      <c r="PJF2" s="856"/>
      <c r="PJG2" s="856"/>
      <c r="PJH2" s="856"/>
      <c r="PJI2" s="856"/>
      <c r="PJJ2" s="856"/>
      <c r="PJK2" s="856"/>
      <c r="PJL2" s="856"/>
      <c r="PJM2" s="856"/>
      <c r="PJN2" s="856"/>
      <c r="PJO2" s="856"/>
      <c r="PJP2" s="856"/>
      <c r="PJQ2" s="856"/>
      <c r="PJR2" s="856"/>
      <c r="PJS2" s="856"/>
      <c r="PJT2" s="856"/>
      <c r="PJU2" s="856"/>
      <c r="PJV2" s="856"/>
      <c r="PJW2" s="856"/>
      <c r="PJX2" s="856"/>
      <c r="PJY2" s="856"/>
      <c r="PJZ2" s="856"/>
      <c r="PKA2" s="856"/>
      <c r="PKB2" s="856"/>
      <c r="PKC2" s="856"/>
      <c r="PKD2" s="856"/>
      <c r="PKE2" s="856"/>
      <c r="PKF2" s="856"/>
      <c r="PKG2" s="856"/>
      <c r="PKH2" s="856"/>
      <c r="PKI2" s="856"/>
      <c r="PKJ2" s="856"/>
      <c r="PKK2" s="856"/>
      <c r="PKL2" s="856"/>
      <c r="PKM2" s="856"/>
      <c r="PKN2" s="856"/>
      <c r="PKO2" s="856"/>
      <c r="PKP2" s="856"/>
      <c r="PKQ2" s="856"/>
      <c r="PKR2" s="856"/>
      <c r="PKS2" s="856"/>
      <c r="PKT2" s="856"/>
      <c r="PKU2" s="856"/>
      <c r="PKV2" s="856"/>
      <c r="PKW2" s="856"/>
      <c r="PKX2" s="856"/>
      <c r="PKY2" s="856"/>
      <c r="PKZ2" s="856"/>
      <c r="PLA2" s="856"/>
      <c r="PLB2" s="856"/>
      <c r="PLC2" s="856"/>
      <c r="PLD2" s="856"/>
      <c r="PLE2" s="856"/>
      <c r="PLF2" s="856"/>
      <c r="PLG2" s="856"/>
      <c r="PLH2" s="856"/>
      <c r="PLI2" s="856"/>
      <c r="PLJ2" s="856"/>
      <c r="PLK2" s="856"/>
      <c r="PLL2" s="856"/>
      <c r="PLM2" s="856"/>
      <c r="PLN2" s="856"/>
      <c r="PLO2" s="856"/>
      <c r="PLP2" s="856"/>
      <c r="PLQ2" s="856"/>
      <c r="PLR2" s="856"/>
      <c r="PLS2" s="856"/>
      <c r="PLT2" s="856"/>
      <c r="PLU2" s="856"/>
      <c r="PLV2" s="856"/>
      <c r="PLW2" s="856"/>
      <c r="PLX2" s="856"/>
      <c r="PLY2" s="856"/>
      <c r="PLZ2" s="856"/>
      <c r="PMA2" s="856"/>
      <c r="PMB2" s="856"/>
      <c r="PMC2" s="856"/>
      <c r="PMD2" s="856"/>
      <c r="PME2" s="856"/>
      <c r="PMF2" s="856"/>
      <c r="PMG2" s="856"/>
      <c r="PMH2" s="856"/>
      <c r="PMI2" s="856"/>
      <c r="PMJ2" s="856"/>
      <c r="PMK2" s="856"/>
      <c r="PML2" s="856"/>
      <c r="PMM2" s="856"/>
      <c r="PMN2" s="856"/>
      <c r="PMO2" s="856"/>
      <c r="PMP2" s="856"/>
      <c r="PMQ2" s="856"/>
      <c r="PMR2" s="856"/>
      <c r="PMS2" s="856"/>
      <c r="PMT2" s="856"/>
      <c r="PMU2" s="856"/>
      <c r="PMV2" s="856"/>
      <c r="PMW2" s="856"/>
      <c r="PMX2" s="856"/>
      <c r="PMY2" s="856"/>
      <c r="PMZ2" s="856"/>
      <c r="PNA2" s="856"/>
      <c r="PNB2" s="856"/>
      <c r="PNC2" s="856"/>
      <c r="PND2" s="856"/>
      <c r="PNE2" s="856"/>
      <c r="PNF2" s="856"/>
      <c r="PNG2" s="856"/>
      <c r="PNH2" s="856"/>
      <c r="PNI2" s="856"/>
      <c r="PNJ2" s="856"/>
      <c r="PNK2" s="856"/>
      <c r="PNL2" s="856"/>
      <c r="PNM2" s="856"/>
      <c r="PNN2" s="856"/>
      <c r="PNO2" s="856"/>
      <c r="PNP2" s="856"/>
      <c r="PNQ2" s="856"/>
      <c r="PNR2" s="856"/>
      <c r="PNS2" s="856"/>
      <c r="PNT2" s="856"/>
      <c r="PNU2" s="856"/>
      <c r="PNV2" s="856"/>
      <c r="PNW2" s="856"/>
      <c r="PNX2" s="856"/>
      <c r="PNY2" s="856"/>
      <c r="PNZ2" s="856"/>
      <c r="POA2" s="856"/>
      <c r="POB2" s="856"/>
      <c r="POC2" s="856"/>
      <c r="POD2" s="856"/>
      <c r="POE2" s="856"/>
      <c r="POF2" s="856"/>
      <c r="POG2" s="856"/>
      <c r="POH2" s="856"/>
      <c r="POI2" s="856"/>
      <c r="POJ2" s="856"/>
      <c r="POK2" s="856"/>
      <c r="POL2" s="856"/>
      <c r="POM2" s="856"/>
      <c r="PON2" s="856"/>
      <c r="POO2" s="856"/>
      <c r="POP2" s="856"/>
      <c r="POQ2" s="856"/>
      <c r="POR2" s="856"/>
      <c r="POS2" s="856"/>
      <c r="POT2" s="856"/>
      <c r="POU2" s="856"/>
      <c r="POV2" s="856"/>
      <c r="POW2" s="856"/>
      <c r="POX2" s="856"/>
      <c r="POY2" s="856"/>
      <c r="POZ2" s="856"/>
      <c r="PPA2" s="856"/>
      <c r="PPB2" s="856"/>
      <c r="PPC2" s="856"/>
      <c r="PPD2" s="856"/>
      <c r="PPE2" s="856"/>
      <c r="PPF2" s="856"/>
      <c r="PPG2" s="856"/>
      <c r="PPH2" s="856"/>
      <c r="PPI2" s="856"/>
      <c r="PPJ2" s="856"/>
      <c r="PPK2" s="856"/>
      <c r="PPL2" s="856"/>
      <c r="PPM2" s="856"/>
      <c r="PPN2" s="856"/>
      <c r="PPO2" s="856"/>
      <c r="PPP2" s="856"/>
      <c r="PPQ2" s="856"/>
      <c r="PPR2" s="856"/>
      <c r="PPS2" s="856"/>
      <c r="PPT2" s="856"/>
      <c r="PPU2" s="856"/>
      <c r="PPV2" s="856"/>
      <c r="PPW2" s="856"/>
      <c r="PPX2" s="856"/>
      <c r="PPY2" s="856"/>
      <c r="PPZ2" s="856"/>
      <c r="PQA2" s="856"/>
      <c r="PQB2" s="856"/>
      <c r="PQC2" s="856"/>
      <c r="PQD2" s="856"/>
      <c r="PQE2" s="856"/>
      <c r="PQF2" s="856"/>
      <c r="PQG2" s="856"/>
      <c r="PQH2" s="856"/>
      <c r="PQI2" s="856"/>
      <c r="PQJ2" s="856"/>
      <c r="PQK2" s="856"/>
      <c r="PQL2" s="856"/>
      <c r="PQM2" s="856"/>
      <c r="PQN2" s="856"/>
      <c r="PQO2" s="856"/>
      <c r="PQP2" s="856"/>
      <c r="PQQ2" s="856"/>
      <c r="PQR2" s="856"/>
      <c r="PQS2" s="856"/>
      <c r="PQT2" s="856"/>
      <c r="PQU2" s="856"/>
      <c r="PQV2" s="856"/>
      <c r="PQW2" s="856"/>
      <c r="PQX2" s="856"/>
      <c r="PQY2" s="856"/>
      <c r="PQZ2" s="856"/>
      <c r="PRA2" s="856"/>
      <c r="PRB2" s="856"/>
      <c r="PRC2" s="856"/>
      <c r="PRD2" s="856"/>
      <c r="PRE2" s="856"/>
      <c r="PRF2" s="856"/>
      <c r="PRG2" s="856"/>
      <c r="PRH2" s="856"/>
      <c r="PRI2" s="856"/>
      <c r="PRJ2" s="856"/>
      <c r="PRK2" s="856"/>
      <c r="PRL2" s="856"/>
      <c r="PRM2" s="856"/>
      <c r="PRN2" s="856"/>
      <c r="PRO2" s="856"/>
      <c r="PRP2" s="856"/>
      <c r="PRQ2" s="856"/>
      <c r="PRR2" s="856"/>
      <c r="PRS2" s="856"/>
      <c r="PRT2" s="856"/>
      <c r="PRU2" s="856"/>
      <c r="PRV2" s="856"/>
      <c r="PRW2" s="856"/>
      <c r="PRX2" s="856"/>
      <c r="PRY2" s="856"/>
      <c r="PRZ2" s="856"/>
      <c r="PSA2" s="856"/>
      <c r="PSB2" s="856"/>
      <c r="PSC2" s="856"/>
      <c r="PSD2" s="856"/>
      <c r="PSE2" s="856"/>
      <c r="PSF2" s="856"/>
      <c r="PSG2" s="856"/>
      <c r="PSH2" s="856"/>
      <c r="PSI2" s="856"/>
      <c r="PSJ2" s="856"/>
      <c r="PSK2" s="856"/>
      <c r="PSL2" s="856"/>
      <c r="PSM2" s="856"/>
      <c r="PSN2" s="856"/>
      <c r="PSO2" s="856"/>
      <c r="PSP2" s="856"/>
      <c r="PSQ2" s="856"/>
      <c r="PSR2" s="856"/>
      <c r="PSS2" s="856"/>
      <c r="PST2" s="856"/>
      <c r="PSU2" s="856"/>
      <c r="PSV2" s="856"/>
      <c r="PSW2" s="856"/>
      <c r="PSX2" s="856"/>
      <c r="PSY2" s="856"/>
      <c r="PSZ2" s="856"/>
      <c r="PTA2" s="856"/>
      <c r="PTB2" s="856"/>
      <c r="PTC2" s="856"/>
      <c r="PTD2" s="856"/>
      <c r="PTE2" s="856"/>
      <c r="PTF2" s="856"/>
      <c r="PTG2" s="856"/>
      <c r="PTH2" s="856"/>
      <c r="PTI2" s="856"/>
      <c r="PTJ2" s="856"/>
      <c r="PTK2" s="856"/>
      <c r="PTL2" s="856"/>
      <c r="PTM2" s="856"/>
      <c r="PTN2" s="856"/>
      <c r="PTO2" s="856"/>
      <c r="PTP2" s="856"/>
      <c r="PTQ2" s="856"/>
      <c r="PTR2" s="856"/>
      <c r="PTS2" s="856"/>
      <c r="PTT2" s="856"/>
      <c r="PTU2" s="856"/>
      <c r="PTV2" s="856"/>
      <c r="PTW2" s="856"/>
      <c r="PTX2" s="856"/>
      <c r="PTY2" s="856"/>
      <c r="PTZ2" s="856"/>
      <c r="PUA2" s="856"/>
      <c r="PUB2" s="856"/>
      <c r="PUC2" s="856"/>
      <c r="PUD2" s="856"/>
      <c r="PUE2" s="856"/>
      <c r="PUF2" s="856"/>
      <c r="PUG2" s="856"/>
      <c r="PUH2" s="856"/>
      <c r="PUI2" s="856"/>
      <c r="PUJ2" s="856"/>
      <c r="PUK2" s="856"/>
      <c r="PUL2" s="856"/>
      <c r="PUM2" s="856"/>
      <c r="PUN2" s="856"/>
      <c r="PUO2" s="856"/>
      <c r="PUP2" s="856"/>
      <c r="PUQ2" s="856"/>
      <c r="PUR2" s="856"/>
      <c r="PUS2" s="856"/>
      <c r="PUT2" s="856"/>
      <c r="PUU2" s="856"/>
      <c r="PUV2" s="856"/>
      <c r="PUW2" s="856"/>
      <c r="PUX2" s="856"/>
      <c r="PUY2" s="856"/>
      <c r="PUZ2" s="856"/>
      <c r="PVA2" s="856"/>
      <c r="PVB2" s="856"/>
      <c r="PVC2" s="856"/>
      <c r="PVD2" s="856"/>
      <c r="PVE2" s="856"/>
      <c r="PVF2" s="856"/>
      <c r="PVG2" s="856"/>
      <c r="PVH2" s="856"/>
      <c r="PVI2" s="856"/>
      <c r="PVJ2" s="856"/>
      <c r="PVK2" s="856"/>
      <c r="PVL2" s="856"/>
      <c r="PVM2" s="856"/>
      <c r="PVN2" s="856"/>
      <c r="PVO2" s="856"/>
      <c r="PVP2" s="856"/>
      <c r="PVQ2" s="856"/>
      <c r="PVR2" s="856"/>
      <c r="PVS2" s="856"/>
      <c r="PVT2" s="856"/>
      <c r="PVU2" s="856"/>
      <c r="PVV2" s="856"/>
      <c r="PVW2" s="856"/>
      <c r="PVX2" s="856"/>
      <c r="PVY2" s="856"/>
      <c r="PVZ2" s="856"/>
      <c r="PWA2" s="856"/>
      <c r="PWB2" s="856"/>
      <c r="PWC2" s="856"/>
      <c r="PWD2" s="856"/>
      <c r="PWE2" s="856"/>
      <c r="PWF2" s="856"/>
      <c r="PWG2" s="856"/>
      <c r="PWH2" s="856"/>
      <c r="PWI2" s="856"/>
      <c r="PWJ2" s="856"/>
      <c r="PWK2" s="856"/>
      <c r="PWL2" s="856"/>
      <c r="PWM2" s="856"/>
      <c r="PWN2" s="856"/>
      <c r="PWO2" s="856"/>
      <c r="PWP2" s="856"/>
      <c r="PWQ2" s="856"/>
      <c r="PWR2" s="856"/>
      <c r="PWS2" s="856"/>
      <c r="PWT2" s="856"/>
      <c r="PWU2" s="856"/>
      <c r="PWV2" s="856"/>
      <c r="PWW2" s="856"/>
      <c r="PWX2" s="856"/>
      <c r="PWY2" s="856"/>
      <c r="PWZ2" s="856"/>
      <c r="PXA2" s="856"/>
      <c r="PXB2" s="856"/>
      <c r="PXC2" s="856"/>
      <c r="PXD2" s="856"/>
      <c r="PXE2" s="856"/>
      <c r="PXF2" s="856"/>
      <c r="PXG2" s="856"/>
      <c r="PXH2" s="856"/>
      <c r="PXI2" s="856"/>
      <c r="PXJ2" s="856"/>
      <c r="PXK2" s="856"/>
      <c r="PXL2" s="856"/>
      <c r="PXM2" s="856"/>
      <c r="PXN2" s="856"/>
      <c r="PXO2" s="856"/>
      <c r="PXP2" s="856"/>
      <c r="PXQ2" s="856"/>
      <c r="PXR2" s="856"/>
      <c r="PXS2" s="856"/>
      <c r="PXT2" s="856"/>
      <c r="PXU2" s="856"/>
      <c r="PXV2" s="856"/>
      <c r="PXW2" s="856"/>
      <c r="PXX2" s="856"/>
      <c r="PXY2" s="856"/>
      <c r="PXZ2" s="856"/>
      <c r="PYA2" s="856"/>
      <c r="PYB2" s="856"/>
      <c r="PYC2" s="856"/>
      <c r="PYD2" s="856"/>
      <c r="PYE2" s="856"/>
      <c r="PYF2" s="856"/>
      <c r="PYG2" s="856"/>
      <c r="PYH2" s="856"/>
      <c r="PYI2" s="856"/>
      <c r="PYJ2" s="856"/>
      <c r="PYK2" s="856"/>
      <c r="PYL2" s="856"/>
      <c r="PYM2" s="856"/>
      <c r="PYN2" s="856"/>
      <c r="PYO2" s="856"/>
      <c r="PYP2" s="856"/>
      <c r="PYQ2" s="856"/>
      <c r="PYR2" s="856"/>
      <c r="PYS2" s="856"/>
      <c r="PYT2" s="856"/>
      <c r="PYU2" s="856"/>
      <c r="PYV2" s="856"/>
      <c r="PYW2" s="856"/>
      <c r="PYX2" s="856"/>
      <c r="PYY2" s="856"/>
      <c r="PYZ2" s="856"/>
      <c r="PZA2" s="856"/>
      <c r="PZB2" s="856"/>
      <c r="PZC2" s="856"/>
      <c r="PZD2" s="856"/>
      <c r="PZE2" s="856"/>
      <c r="PZF2" s="856"/>
      <c r="PZG2" s="856"/>
      <c r="PZH2" s="856"/>
      <c r="PZI2" s="856"/>
      <c r="PZJ2" s="856"/>
      <c r="PZK2" s="856"/>
      <c r="PZL2" s="856"/>
      <c r="PZM2" s="856"/>
      <c r="PZN2" s="856"/>
      <c r="PZO2" s="856"/>
      <c r="PZP2" s="856"/>
      <c r="PZQ2" s="856"/>
      <c r="PZR2" s="856"/>
      <c r="PZS2" s="856"/>
      <c r="PZT2" s="856"/>
      <c r="PZU2" s="856"/>
      <c r="PZV2" s="856"/>
      <c r="PZW2" s="856"/>
      <c r="PZX2" s="856"/>
      <c r="PZY2" s="856"/>
      <c r="PZZ2" s="856"/>
      <c r="QAA2" s="856"/>
      <c r="QAB2" s="856"/>
      <c r="QAC2" s="856"/>
      <c r="QAD2" s="856"/>
      <c r="QAE2" s="856"/>
      <c r="QAF2" s="856"/>
      <c r="QAG2" s="856"/>
      <c r="QAH2" s="856"/>
      <c r="QAI2" s="856"/>
      <c r="QAJ2" s="856"/>
      <c r="QAK2" s="856"/>
      <c r="QAL2" s="856"/>
      <c r="QAM2" s="856"/>
      <c r="QAN2" s="856"/>
      <c r="QAO2" s="856"/>
      <c r="QAP2" s="856"/>
      <c r="QAQ2" s="856"/>
      <c r="QAR2" s="856"/>
      <c r="QAS2" s="856"/>
      <c r="QAT2" s="856"/>
      <c r="QAU2" s="856"/>
      <c r="QAV2" s="856"/>
      <c r="QAW2" s="856"/>
      <c r="QAX2" s="856"/>
      <c r="QAY2" s="856"/>
      <c r="QAZ2" s="856"/>
      <c r="QBA2" s="856"/>
      <c r="QBB2" s="856"/>
      <c r="QBC2" s="856"/>
      <c r="QBD2" s="856"/>
      <c r="QBE2" s="856"/>
      <c r="QBF2" s="856"/>
      <c r="QBG2" s="856"/>
      <c r="QBH2" s="856"/>
      <c r="QBI2" s="856"/>
      <c r="QBJ2" s="856"/>
      <c r="QBK2" s="856"/>
      <c r="QBL2" s="856"/>
      <c r="QBM2" s="856"/>
      <c r="QBN2" s="856"/>
      <c r="QBO2" s="856"/>
      <c r="QBP2" s="856"/>
      <c r="QBQ2" s="856"/>
      <c r="QBR2" s="856"/>
      <c r="QBS2" s="856"/>
      <c r="QBT2" s="856"/>
      <c r="QBU2" s="856"/>
      <c r="QBV2" s="856"/>
      <c r="QBW2" s="856"/>
      <c r="QBX2" s="856"/>
      <c r="QBY2" s="856"/>
      <c r="QBZ2" s="856"/>
      <c r="QCA2" s="856"/>
      <c r="QCB2" s="856"/>
      <c r="QCC2" s="856"/>
      <c r="QCD2" s="856"/>
      <c r="QCE2" s="856"/>
      <c r="QCF2" s="856"/>
      <c r="QCG2" s="856"/>
      <c r="QCH2" s="856"/>
      <c r="QCI2" s="856"/>
      <c r="QCJ2" s="856"/>
      <c r="QCK2" s="856"/>
      <c r="QCL2" s="856"/>
      <c r="QCM2" s="856"/>
      <c r="QCN2" s="856"/>
      <c r="QCO2" s="856"/>
      <c r="QCP2" s="856"/>
      <c r="QCQ2" s="856"/>
      <c r="QCR2" s="856"/>
      <c r="QCS2" s="856"/>
      <c r="QCT2" s="856"/>
      <c r="QCU2" s="856"/>
      <c r="QCV2" s="856"/>
      <c r="QCW2" s="856"/>
      <c r="QCX2" s="856"/>
      <c r="QCY2" s="856"/>
      <c r="QCZ2" s="856"/>
      <c r="QDA2" s="856"/>
      <c r="QDB2" s="856"/>
      <c r="QDC2" s="856"/>
      <c r="QDD2" s="856"/>
      <c r="QDE2" s="856"/>
      <c r="QDF2" s="856"/>
      <c r="QDG2" s="856"/>
      <c r="QDH2" s="856"/>
      <c r="QDI2" s="856"/>
      <c r="QDJ2" s="856"/>
      <c r="QDK2" s="856"/>
      <c r="QDL2" s="856"/>
      <c r="QDM2" s="856"/>
      <c r="QDN2" s="856"/>
      <c r="QDO2" s="856"/>
      <c r="QDP2" s="856"/>
      <c r="QDQ2" s="856"/>
      <c r="QDR2" s="856"/>
      <c r="QDS2" s="856"/>
      <c r="QDT2" s="856"/>
      <c r="QDU2" s="856"/>
      <c r="QDV2" s="856"/>
      <c r="QDW2" s="856"/>
      <c r="QDX2" s="856"/>
      <c r="QDY2" s="856"/>
      <c r="QDZ2" s="856"/>
      <c r="QEA2" s="856"/>
      <c r="QEB2" s="856"/>
      <c r="QEC2" s="856"/>
      <c r="QED2" s="856"/>
      <c r="QEE2" s="856"/>
      <c r="QEF2" s="856"/>
      <c r="QEG2" s="856"/>
      <c r="QEH2" s="856"/>
      <c r="QEI2" s="856"/>
      <c r="QEJ2" s="856"/>
      <c r="QEK2" s="856"/>
      <c r="QEL2" s="856"/>
      <c r="QEM2" s="856"/>
      <c r="QEN2" s="856"/>
      <c r="QEO2" s="856"/>
      <c r="QEP2" s="856"/>
      <c r="QEQ2" s="856"/>
      <c r="QER2" s="856"/>
      <c r="QES2" s="856"/>
      <c r="QET2" s="856"/>
      <c r="QEU2" s="856"/>
      <c r="QEV2" s="856"/>
      <c r="QEW2" s="856"/>
      <c r="QEX2" s="856"/>
      <c r="QEY2" s="856"/>
      <c r="QEZ2" s="856"/>
      <c r="QFA2" s="856"/>
      <c r="QFB2" s="856"/>
      <c r="QFC2" s="856"/>
      <c r="QFD2" s="856"/>
      <c r="QFE2" s="856"/>
      <c r="QFF2" s="856"/>
      <c r="QFG2" s="856"/>
      <c r="QFH2" s="856"/>
      <c r="QFI2" s="856"/>
      <c r="QFJ2" s="856"/>
      <c r="QFK2" s="856"/>
      <c r="QFL2" s="856"/>
      <c r="QFM2" s="856"/>
      <c r="QFN2" s="856"/>
      <c r="QFO2" s="856"/>
      <c r="QFP2" s="856"/>
      <c r="QFQ2" s="856"/>
      <c r="QFR2" s="856"/>
      <c r="QFS2" s="856"/>
      <c r="QFT2" s="856"/>
      <c r="QFU2" s="856"/>
      <c r="QFV2" s="856"/>
      <c r="QFW2" s="856"/>
      <c r="QFX2" s="856"/>
      <c r="QFY2" s="856"/>
      <c r="QFZ2" s="856"/>
      <c r="QGA2" s="856"/>
      <c r="QGB2" s="856"/>
      <c r="QGC2" s="856"/>
      <c r="QGD2" s="856"/>
      <c r="QGE2" s="856"/>
      <c r="QGF2" s="856"/>
      <c r="QGG2" s="856"/>
      <c r="QGH2" s="856"/>
      <c r="QGI2" s="856"/>
      <c r="QGJ2" s="856"/>
      <c r="QGK2" s="856"/>
      <c r="QGL2" s="856"/>
      <c r="QGM2" s="856"/>
      <c r="QGN2" s="856"/>
      <c r="QGO2" s="856"/>
      <c r="QGP2" s="856"/>
      <c r="QGQ2" s="856"/>
      <c r="QGR2" s="856"/>
      <c r="QGS2" s="856"/>
      <c r="QGT2" s="856"/>
      <c r="QGU2" s="856"/>
      <c r="QGV2" s="856"/>
      <c r="QGW2" s="856"/>
      <c r="QGX2" s="856"/>
      <c r="QGY2" s="856"/>
      <c r="QGZ2" s="856"/>
      <c r="QHA2" s="856"/>
      <c r="QHB2" s="856"/>
      <c r="QHC2" s="856"/>
      <c r="QHD2" s="856"/>
      <c r="QHE2" s="856"/>
      <c r="QHF2" s="856"/>
      <c r="QHG2" s="856"/>
      <c r="QHH2" s="856"/>
      <c r="QHI2" s="856"/>
      <c r="QHJ2" s="856"/>
      <c r="QHK2" s="856"/>
      <c r="QHL2" s="856"/>
      <c r="QHM2" s="856"/>
      <c r="QHN2" s="856"/>
      <c r="QHO2" s="856"/>
      <c r="QHP2" s="856"/>
      <c r="QHQ2" s="856"/>
      <c r="QHR2" s="856"/>
      <c r="QHS2" s="856"/>
      <c r="QHT2" s="856"/>
      <c r="QHU2" s="856"/>
      <c r="QHV2" s="856"/>
      <c r="QHW2" s="856"/>
      <c r="QHX2" s="856"/>
      <c r="QHY2" s="856"/>
      <c r="QHZ2" s="856"/>
      <c r="QIA2" s="856"/>
      <c r="QIB2" s="856"/>
      <c r="QIC2" s="856"/>
      <c r="QID2" s="856"/>
      <c r="QIE2" s="856"/>
      <c r="QIF2" s="856"/>
      <c r="QIG2" s="856"/>
      <c r="QIH2" s="856"/>
      <c r="QII2" s="856"/>
      <c r="QIJ2" s="856"/>
      <c r="QIK2" s="856"/>
      <c r="QIL2" s="856"/>
      <c r="QIM2" s="856"/>
      <c r="QIN2" s="856"/>
      <c r="QIO2" s="856"/>
      <c r="QIP2" s="856"/>
      <c r="QIQ2" s="856"/>
      <c r="QIR2" s="856"/>
      <c r="QIS2" s="856"/>
      <c r="QIT2" s="856"/>
      <c r="QIU2" s="856"/>
      <c r="QIV2" s="856"/>
      <c r="QIW2" s="856"/>
      <c r="QIX2" s="856"/>
      <c r="QIY2" s="856"/>
      <c r="QIZ2" s="856"/>
      <c r="QJA2" s="856"/>
      <c r="QJB2" s="856"/>
      <c r="QJC2" s="856"/>
      <c r="QJD2" s="856"/>
      <c r="QJE2" s="856"/>
      <c r="QJF2" s="856"/>
      <c r="QJG2" s="856"/>
      <c r="QJH2" s="856"/>
      <c r="QJI2" s="856"/>
      <c r="QJJ2" s="856"/>
      <c r="QJK2" s="856"/>
      <c r="QJL2" s="856"/>
      <c r="QJM2" s="856"/>
      <c r="QJN2" s="856"/>
      <c r="QJO2" s="856"/>
      <c r="QJP2" s="856"/>
      <c r="QJQ2" s="856"/>
      <c r="QJR2" s="856"/>
      <c r="QJS2" s="856"/>
      <c r="QJT2" s="856"/>
      <c r="QJU2" s="856"/>
      <c r="QJV2" s="856"/>
      <c r="QJW2" s="856"/>
      <c r="QJX2" s="856"/>
      <c r="QJY2" s="856"/>
      <c r="QJZ2" s="856"/>
      <c r="QKA2" s="856"/>
      <c r="QKB2" s="856"/>
      <c r="QKC2" s="856"/>
      <c r="QKD2" s="856"/>
      <c r="QKE2" s="856"/>
      <c r="QKF2" s="856"/>
      <c r="QKG2" s="856"/>
      <c r="QKH2" s="856"/>
      <c r="QKI2" s="856"/>
      <c r="QKJ2" s="856"/>
      <c r="QKK2" s="856"/>
      <c r="QKL2" s="856"/>
      <c r="QKM2" s="856"/>
      <c r="QKN2" s="856"/>
      <c r="QKO2" s="856"/>
      <c r="QKP2" s="856"/>
      <c r="QKQ2" s="856"/>
      <c r="QKR2" s="856"/>
      <c r="QKS2" s="856"/>
      <c r="QKT2" s="856"/>
      <c r="QKU2" s="856"/>
      <c r="QKV2" s="856"/>
      <c r="QKW2" s="856"/>
      <c r="QKX2" s="856"/>
      <c r="QKY2" s="856"/>
      <c r="QKZ2" s="856"/>
      <c r="QLA2" s="856"/>
      <c r="QLB2" s="856"/>
      <c r="QLC2" s="856"/>
      <c r="QLD2" s="856"/>
      <c r="QLE2" s="856"/>
      <c r="QLF2" s="856"/>
      <c r="QLG2" s="856"/>
      <c r="QLH2" s="856"/>
      <c r="QLI2" s="856"/>
      <c r="QLJ2" s="856"/>
      <c r="QLK2" s="856"/>
      <c r="QLL2" s="856"/>
      <c r="QLM2" s="856"/>
      <c r="QLN2" s="856"/>
      <c r="QLO2" s="856"/>
      <c r="QLP2" s="856"/>
      <c r="QLQ2" s="856"/>
      <c r="QLR2" s="856"/>
      <c r="QLS2" s="856"/>
      <c r="QLT2" s="856"/>
      <c r="QLU2" s="856"/>
      <c r="QLV2" s="856"/>
      <c r="QLW2" s="856"/>
      <c r="QLX2" s="856"/>
      <c r="QLY2" s="856"/>
      <c r="QLZ2" s="856"/>
      <c r="QMA2" s="856"/>
      <c r="QMB2" s="856"/>
      <c r="QMC2" s="856"/>
      <c r="QMD2" s="856"/>
      <c r="QME2" s="856"/>
      <c r="QMF2" s="856"/>
      <c r="QMG2" s="856"/>
      <c r="QMH2" s="856"/>
      <c r="QMI2" s="856"/>
      <c r="QMJ2" s="856"/>
      <c r="QMK2" s="856"/>
      <c r="QML2" s="856"/>
      <c r="QMM2" s="856"/>
      <c r="QMN2" s="856"/>
      <c r="QMO2" s="856"/>
      <c r="QMP2" s="856"/>
      <c r="QMQ2" s="856"/>
      <c r="QMR2" s="856"/>
      <c r="QMS2" s="856"/>
      <c r="QMT2" s="856"/>
      <c r="QMU2" s="856"/>
      <c r="QMV2" s="856"/>
      <c r="QMW2" s="856"/>
      <c r="QMX2" s="856"/>
      <c r="QMY2" s="856"/>
      <c r="QMZ2" s="856"/>
      <c r="QNA2" s="856"/>
      <c r="QNB2" s="856"/>
      <c r="QNC2" s="856"/>
      <c r="QND2" s="856"/>
      <c r="QNE2" s="856"/>
      <c r="QNF2" s="856"/>
      <c r="QNG2" s="856"/>
      <c r="QNH2" s="856"/>
      <c r="QNI2" s="856"/>
      <c r="QNJ2" s="856"/>
      <c r="QNK2" s="856"/>
      <c r="QNL2" s="856"/>
      <c r="QNM2" s="856"/>
      <c r="QNN2" s="856"/>
      <c r="QNO2" s="856"/>
      <c r="QNP2" s="856"/>
      <c r="QNQ2" s="856"/>
      <c r="QNR2" s="856"/>
      <c r="QNS2" s="856"/>
      <c r="QNT2" s="856"/>
      <c r="QNU2" s="856"/>
      <c r="QNV2" s="856"/>
      <c r="QNW2" s="856"/>
      <c r="QNX2" s="856"/>
      <c r="QNY2" s="856"/>
      <c r="QNZ2" s="856"/>
      <c r="QOA2" s="856"/>
      <c r="QOB2" s="856"/>
      <c r="QOC2" s="856"/>
      <c r="QOD2" s="856"/>
      <c r="QOE2" s="856"/>
      <c r="QOF2" s="856"/>
      <c r="QOG2" s="856"/>
      <c r="QOH2" s="856"/>
      <c r="QOI2" s="856"/>
      <c r="QOJ2" s="856"/>
      <c r="QOK2" s="856"/>
      <c r="QOL2" s="856"/>
      <c r="QOM2" s="856"/>
      <c r="QON2" s="856"/>
      <c r="QOO2" s="856"/>
      <c r="QOP2" s="856"/>
      <c r="QOQ2" s="856"/>
      <c r="QOR2" s="856"/>
      <c r="QOS2" s="856"/>
      <c r="QOT2" s="856"/>
      <c r="QOU2" s="856"/>
      <c r="QOV2" s="856"/>
      <c r="QOW2" s="856"/>
      <c r="QOX2" s="856"/>
      <c r="QOY2" s="856"/>
      <c r="QOZ2" s="856"/>
      <c r="QPA2" s="856"/>
      <c r="QPB2" s="856"/>
      <c r="QPC2" s="856"/>
      <c r="QPD2" s="856"/>
      <c r="QPE2" s="856"/>
      <c r="QPF2" s="856"/>
      <c r="QPG2" s="856"/>
      <c r="QPH2" s="856"/>
      <c r="QPI2" s="856"/>
      <c r="QPJ2" s="856"/>
      <c r="QPK2" s="856"/>
      <c r="QPL2" s="856"/>
      <c r="QPM2" s="856"/>
      <c r="QPN2" s="856"/>
      <c r="QPO2" s="856"/>
      <c r="QPP2" s="856"/>
      <c r="QPQ2" s="856"/>
      <c r="QPR2" s="856"/>
      <c r="QPS2" s="856"/>
      <c r="QPT2" s="856"/>
      <c r="QPU2" s="856"/>
      <c r="QPV2" s="856"/>
      <c r="QPW2" s="856"/>
      <c r="QPX2" s="856"/>
      <c r="QPY2" s="856"/>
      <c r="QPZ2" s="856"/>
      <c r="QQA2" s="856"/>
      <c r="QQB2" s="856"/>
      <c r="QQC2" s="856"/>
      <c r="QQD2" s="856"/>
      <c r="QQE2" s="856"/>
      <c r="QQF2" s="856"/>
      <c r="QQG2" s="856"/>
      <c r="QQH2" s="856"/>
      <c r="QQI2" s="856"/>
      <c r="QQJ2" s="856"/>
      <c r="QQK2" s="856"/>
      <c r="QQL2" s="856"/>
      <c r="QQM2" s="856"/>
      <c r="QQN2" s="856"/>
      <c r="QQO2" s="856"/>
      <c r="QQP2" s="856"/>
      <c r="QQQ2" s="856"/>
      <c r="QQR2" s="856"/>
      <c r="QQS2" s="856"/>
      <c r="QQT2" s="856"/>
      <c r="QQU2" s="856"/>
      <c r="QQV2" s="856"/>
      <c r="QQW2" s="856"/>
      <c r="QQX2" s="856"/>
      <c r="QQY2" s="856"/>
      <c r="QQZ2" s="856"/>
      <c r="QRA2" s="856"/>
      <c r="QRB2" s="856"/>
      <c r="QRC2" s="856"/>
      <c r="QRD2" s="856"/>
      <c r="QRE2" s="856"/>
      <c r="QRF2" s="856"/>
      <c r="QRG2" s="856"/>
      <c r="QRH2" s="856"/>
      <c r="QRI2" s="856"/>
      <c r="QRJ2" s="856"/>
      <c r="QRK2" s="856"/>
      <c r="QRL2" s="856"/>
      <c r="QRM2" s="856"/>
      <c r="QRN2" s="856"/>
      <c r="QRO2" s="856"/>
      <c r="QRP2" s="856"/>
      <c r="QRQ2" s="856"/>
      <c r="QRR2" s="856"/>
      <c r="QRS2" s="856"/>
      <c r="QRT2" s="856"/>
      <c r="QRU2" s="856"/>
      <c r="QRV2" s="856"/>
      <c r="QRW2" s="856"/>
      <c r="QRX2" s="856"/>
      <c r="QRY2" s="856"/>
      <c r="QRZ2" s="856"/>
      <c r="QSA2" s="856"/>
      <c r="QSB2" s="856"/>
      <c r="QSC2" s="856"/>
      <c r="QSD2" s="856"/>
      <c r="QSE2" s="856"/>
      <c r="QSF2" s="856"/>
      <c r="QSG2" s="856"/>
      <c r="QSH2" s="856"/>
      <c r="QSI2" s="856"/>
      <c r="QSJ2" s="856"/>
      <c r="QSK2" s="856"/>
      <c r="QSL2" s="856"/>
      <c r="QSM2" s="856"/>
      <c r="QSN2" s="856"/>
      <c r="QSO2" s="856"/>
      <c r="QSP2" s="856"/>
      <c r="QSQ2" s="856"/>
      <c r="QSR2" s="856"/>
      <c r="QSS2" s="856"/>
      <c r="QST2" s="856"/>
      <c r="QSU2" s="856"/>
      <c r="QSV2" s="856"/>
      <c r="QSW2" s="856"/>
      <c r="QSX2" s="856"/>
      <c r="QSY2" s="856"/>
      <c r="QSZ2" s="856"/>
      <c r="QTA2" s="856"/>
      <c r="QTB2" s="856"/>
      <c r="QTC2" s="856"/>
      <c r="QTD2" s="856"/>
      <c r="QTE2" s="856"/>
      <c r="QTF2" s="856"/>
      <c r="QTG2" s="856"/>
      <c r="QTH2" s="856"/>
      <c r="QTI2" s="856"/>
      <c r="QTJ2" s="856"/>
      <c r="QTK2" s="856"/>
      <c r="QTL2" s="856"/>
      <c r="QTM2" s="856"/>
      <c r="QTN2" s="856"/>
      <c r="QTO2" s="856"/>
      <c r="QTP2" s="856"/>
      <c r="QTQ2" s="856"/>
      <c r="QTR2" s="856"/>
      <c r="QTS2" s="856"/>
      <c r="QTT2" s="856"/>
      <c r="QTU2" s="856"/>
      <c r="QTV2" s="856"/>
      <c r="QTW2" s="856"/>
      <c r="QTX2" s="856"/>
      <c r="QTY2" s="856"/>
      <c r="QTZ2" s="856"/>
      <c r="QUA2" s="856"/>
      <c r="QUB2" s="856"/>
      <c r="QUC2" s="856"/>
      <c r="QUD2" s="856"/>
      <c r="QUE2" s="856"/>
      <c r="QUF2" s="856"/>
      <c r="QUG2" s="856"/>
      <c r="QUH2" s="856"/>
      <c r="QUI2" s="856"/>
      <c r="QUJ2" s="856"/>
      <c r="QUK2" s="856"/>
      <c r="QUL2" s="856"/>
      <c r="QUM2" s="856"/>
      <c r="QUN2" s="856"/>
      <c r="QUO2" s="856"/>
      <c r="QUP2" s="856"/>
      <c r="QUQ2" s="856"/>
      <c r="QUR2" s="856"/>
      <c r="QUS2" s="856"/>
      <c r="QUT2" s="856"/>
      <c r="QUU2" s="856"/>
      <c r="QUV2" s="856"/>
      <c r="QUW2" s="856"/>
      <c r="QUX2" s="856"/>
      <c r="QUY2" s="856"/>
      <c r="QUZ2" s="856"/>
      <c r="QVA2" s="856"/>
      <c r="QVB2" s="856"/>
      <c r="QVC2" s="856"/>
      <c r="QVD2" s="856"/>
      <c r="QVE2" s="856"/>
      <c r="QVF2" s="856"/>
      <c r="QVG2" s="856"/>
      <c r="QVH2" s="856"/>
      <c r="QVI2" s="856"/>
      <c r="QVJ2" s="856"/>
      <c r="QVK2" s="856"/>
      <c r="QVL2" s="856"/>
      <c r="QVM2" s="856"/>
      <c r="QVN2" s="856"/>
      <c r="QVO2" s="856"/>
      <c r="QVP2" s="856"/>
      <c r="QVQ2" s="856"/>
      <c r="QVR2" s="856"/>
      <c r="QVS2" s="856"/>
      <c r="QVT2" s="856"/>
      <c r="QVU2" s="856"/>
      <c r="QVV2" s="856"/>
      <c r="QVW2" s="856"/>
      <c r="QVX2" s="856"/>
      <c r="QVY2" s="856"/>
      <c r="QVZ2" s="856"/>
      <c r="QWA2" s="856"/>
      <c r="QWB2" s="856"/>
      <c r="QWC2" s="856"/>
      <c r="QWD2" s="856"/>
      <c r="QWE2" s="856"/>
      <c r="QWF2" s="856"/>
      <c r="QWG2" s="856"/>
      <c r="QWH2" s="856"/>
      <c r="QWI2" s="856"/>
      <c r="QWJ2" s="856"/>
      <c r="QWK2" s="856"/>
      <c r="QWL2" s="856"/>
      <c r="QWM2" s="856"/>
      <c r="QWN2" s="856"/>
      <c r="QWO2" s="856"/>
      <c r="QWP2" s="856"/>
      <c r="QWQ2" s="856"/>
      <c r="QWR2" s="856"/>
      <c r="QWS2" s="856"/>
      <c r="QWT2" s="856"/>
      <c r="QWU2" s="856"/>
      <c r="QWV2" s="856"/>
      <c r="QWW2" s="856"/>
      <c r="QWX2" s="856"/>
      <c r="QWY2" s="856"/>
      <c r="QWZ2" s="856"/>
      <c r="QXA2" s="856"/>
      <c r="QXB2" s="856"/>
      <c r="QXC2" s="856"/>
      <c r="QXD2" s="856"/>
      <c r="QXE2" s="856"/>
      <c r="QXF2" s="856"/>
      <c r="QXG2" s="856"/>
      <c r="QXH2" s="856"/>
      <c r="QXI2" s="856"/>
      <c r="QXJ2" s="856"/>
      <c r="QXK2" s="856"/>
      <c r="QXL2" s="856"/>
      <c r="QXM2" s="856"/>
      <c r="QXN2" s="856"/>
      <c r="QXO2" s="856"/>
      <c r="QXP2" s="856"/>
      <c r="QXQ2" s="856"/>
      <c r="QXR2" s="856"/>
      <c r="QXS2" s="856"/>
      <c r="QXT2" s="856"/>
      <c r="QXU2" s="856"/>
      <c r="QXV2" s="856"/>
      <c r="QXW2" s="856"/>
      <c r="QXX2" s="856"/>
      <c r="QXY2" s="856"/>
      <c r="QXZ2" s="856"/>
      <c r="QYA2" s="856"/>
      <c r="QYB2" s="856"/>
      <c r="QYC2" s="856"/>
      <c r="QYD2" s="856"/>
      <c r="QYE2" s="856"/>
      <c r="QYF2" s="856"/>
      <c r="QYG2" s="856"/>
      <c r="QYH2" s="856"/>
      <c r="QYI2" s="856"/>
      <c r="QYJ2" s="856"/>
      <c r="QYK2" s="856"/>
      <c r="QYL2" s="856"/>
      <c r="QYM2" s="856"/>
      <c r="QYN2" s="856"/>
      <c r="QYO2" s="856"/>
      <c r="QYP2" s="856"/>
      <c r="QYQ2" s="856"/>
      <c r="QYR2" s="856"/>
      <c r="QYS2" s="856"/>
      <c r="QYT2" s="856"/>
      <c r="QYU2" s="856"/>
      <c r="QYV2" s="856"/>
      <c r="QYW2" s="856"/>
      <c r="QYX2" s="856"/>
      <c r="QYY2" s="856"/>
      <c r="QYZ2" s="856"/>
      <c r="QZA2" s="856"/>
      <c r="QZB2" s="856"/>
      <c r="QZC2" s="856"/>
      <c r="QZD2" s="856"/>
      <c r="QZE2" s="856"/>
      <c r="QZF2" s="856"/>
      <c r="QZG2" s="856"/>
      <c r="QZH2" s="856"/>
      <c r="QZI2" s="856"/>
      <c r="QZJ2" s="856"/>
      <c r="QZK2" s="856"/>
      <c r="QZL2" s="856"/>
      <c r="QZM2" s="856"/>
      <c r="QZN2" s="856"/>
      <c r="QZO2" s="856"/>
      <c r="QZP2" s="856"/>
      <c r="QZQ2" s="856"/>
      <c r="QZR2" s="856"/>
      <c r="QZS2" s="856"/>
      <c r="QZT2" s="856"/>
      <c r="QZU2" s="856"/>
      <c r="QZV2" s="856"/>
      <c r="QZW2" s="856"/>
      <c r="QZX2" s="856"/>
      <c r="QZY2" s="856"/>
      <c r="QZZ2" s="856"/>
      <c r="RAA2" s="856"/>
      <c r="RAB2" s="856"/>
      <c r="RAC2" s="856"/>
      <c r="RAD2" s="856"/>
      <c r="RAE2" s="856"/>
      <c r="RAF2" s="856"/>
      <c r="RAG2" s="856"/>
      <c r="RAH2" s="856"/>
      <c r="RAI2" s="856"/>
      <c r="RAJ2" s="856"/>
      <c r="RAK2" s="856"/>
      <c r="RAL2" s="856"/>
      <c r="RAM2" s="856"/>
      <c r="RAN2" s="856"/>
      <c r="RAO2" s="856"/>
      <c r="RAP2" s="856"/>
      <c r="RAQ2" s="856"/>
      <c r="RAR2" s="856"/>
      <c r="RAS2" s="856"/>
      <c r="RAT2" s="856"/>
      <c r="RAU2" s="856"/>
      <c r="RAV2" s="856"/>
      <c r="RAW2" s="856"/>
      <c r="RAX2" s="856"/>
      <c r="RAY2" s="856"/>
      <c r="RAZ2" s="856"/>
      <c r="RBA2" s="856"/>
      <c r="RBB2" s="856"/>
      <c r="RBC2" s="856"/>
      <c r="RBD2" s="856"/>
      <c r="RBE2" s="856"/>
      <c r="RBF2" s="856"/>
      <c r="RBG2" s="856"/>
      <c r="RBH2" s="856"/>
      <c r="RBI2" s="856"/>
      <c r="RBJ2" s="856"/>
      <c r="RBK2" s="856"/>
      <c r="RBL2" s="856"/>
      <c r="RBM2" s="856"/>
      <c r="RBN2" s="856"/>
      <c r="RBO2" s="856"/>
      <c r="RBP2" s="856"/>
      <c r="RBQ2" s="856"/>
      <c r="RBR2" s="856"/>
      <c r="RBS2" s="856"/>
      <c r="RBT2" s="856"/>
      <c r="RBU2" s="856"/>
      <c r="RBV2" s="856"/>
      <c r="RBW2" s="856"/>
      <c r="RBX2" s="856"/>
      <c r="RBY2" s="856"/>
      <c r="RBZ2" s="856"/>
      <c r="RCA2" s="856"/>
      <c r="RCB2" s="856"/>
      <c r="RCC2" s="856"/>
      <c r="RCD2" s="856"/>
      <c r="RCE2" s="856"/>
      <c r="RCF2" s="856"/>
      <c r="RCG2" s="856"/>
      <c r="RCH2" s="856"/>
      <c r="RCI2" s="856"/>
      <c r="RCJ2" s="856"/>
      <c r="RCK2" s="856"/>
      <c r="RCL2" s="856"/>
      <c r="RCM2" s="856"/>
      <c r="RCN2" s="856"/>
      <c r="RCO2" s="856"/>
      <c r="RCP2" s="856"/>
      <c r="RCQ2" s="856"/>
      <c r="RCR2" s="856"/>
      <c r="RCS2" s="856"/>
      <c r="RCT2" s="856"/>
      <c r="RCU2" s="856"/>
      <c r="RCV2" s="856"/>
      <c r="RCW2" s="856"/>
      <c r="RCX2" s="856"/>
      <c r="RCY2" s="856"/>
      <c r="RCZ2" s="856"/>
      <c r="RDA2" s="856"/>
      <c r="RDB2" s="856"/>
      <c r="RDC2" s="856"/>
      <c r="RDD2" s="856"/>
      <c r="RDE2" s="856"/>
      <c r="RDF2" s="856"/>
      <c r="RDG2" s="856"/>
      <c r="RDH2" s="856"/>
      <c r="RDI2" s="856"/>
      <c r="RDJ2" s="856"/>
      <c r="RDK2" s="856"/>
      <c r="RDL2" s="856"/>
      <c r="RDM2" s="856"/>
      <c r="RDN2" s="856"/>
      <c r="RDO2" s="856"/>
      <c r="RDP2" s="856"/>
      <c r="RDQ2" s="856"/>
      <c r="RDR2" s="856"/>
      <c r="RDS2" s="856"/>
      <c r="RDT2" s="856"/>
      <c r="RDU2" s="856"/>
      <c r="RDV2" s="856"/>
      <c r="RDW2" s="856"/>
      <c r="RDX2" s="856"/>
      <c r="RDY2" s="856"/>
      <c r="RDZ2" s="856"/>
      <c r="REA2" s="856"/>
      <c r="REB2" s="856"/>
      <c r="REC2" s="856"/>
      <c r="RED2" s="856"/>
      <c r="REE2" s="856"/>
      <c r="REF2" s="856"/>
      <c r="REG2" s="856"/>
      <c r="REH2" s="856"/>
      <c r="REI2" s="856"/>
      <c r="REJ2" s="856"/>
      <c r="REK2" s="856"/>
      <c r="REL2" s="856"/>
      <c r="REM2" s="856"/>
      <c r="REN2" s="856"/>
      <c r="REO2" s="856"/>
      <c r="REP2" s="856"/>
      <c r="REQ2" s="856"/>
      <c r="RER2" s="856"/>
      <c r="RES2" s="856"/>
      <c r="RET2" s="856"/>
      <c r="REU2" s="856"/>
      <c r="REV2" s="856"/>
      <c r="REW2" s="856"/>
      <c r="REX2" s="856"/>
      <c r="REY2" s="856"/>
      <c r="REZ2" s="856"/>
      <c r="RFA2" s="856"/>
      <c r="RFB2" s="856"/>
      <c r="RFC2" s="856"/>
      <c r="RFD2" s="856"/>
      <c r="RFE2" s="856"/>
      <c r="RFF2" s="856"/>
      <c r="RFG2" s="856"/>
      <c r="RFH2" s="856"/>
      <c r="RFI2" s="856"/>
      <c r="RFJ2" s="856"/>
      <c r="RFK2" s="856"/>
      <c r="RFL2" s="856"/>
      <c r="RFM2" s="856"/>
      <c r="RFN2" s="856"/>
      <c r="RFO2" s="856"/>
      <c r="RFP2" s="856"/>
      <c r="RFQ2" s="856"/>
      <c r="RFR2" s="856"/>
      <c r="RFS2" s="856"/>
      <c r="RFT2" s="856"/>
      <c r="RFU2" s="856"/>
      <c r="RFV2" s="856"/>
      <c r="RFW2" s="856"/>
      <c r="RFX2" s="856"/>
      <c r="RFY2" s="856"/>
      <c r="RFZ2" s="856"/>
      <c r="RGA2" s="856"/>
      <c r="RGB2" s="856"/>
      <c r="RGC2" s="856"/>
      <c r="RGD2" s="856"/>
      <c r="RGE2" s="856"/>
      <c r="RGF2" s="856"/>
      <c r="RGG2" s="856"/>
      <c r="RGH2" s="856"/>
      <c r="RGI2" s="856"/>
      <c r="RGJ2" s="856"/>
      <c r="RGK2" s="856"/>
      <c r="RGL2" s="856"/>
      <c r="RGM2" s="856"/>
      <c r="RGN2" s="856"/>
      <c r="RGO2" s="856"/>
      <c r="RGP2" s="856"/>
      <c r="RGQ2" s="856"/>
      <c r="RGR2" s="856"/>
      <c r="RGS2" s="856"/>
      <c r="RGT2" s="856"/>
      <c r="RGU2" s="856"/>
      <c r="RGV2" s="856"/>
      <c r="RGW2" s="856"/>
      <c r="RGX2" s="856"/>
      <c r="RGY2" s="856"/>
      <c r="RGZ2" s="856"/>
      <c r="RHA2" s="856"/>
      <c r="RHB2" s="856"/>
      <c r="RHC2" s="856"/>
      <c r="RHD2" s="856"/>
      <c r="RHE2" s="856"/>
      <c r="RHF2" s="856"/>
      <c r="RHG2" s="856"/>
      <c r="RHH2" s="856"/>
      <c r="RHI2" s="856"/>
      <c r="RHJ2" s="856"/>
      <c r="RHK2" s="856"/>
      <c r="RHL2" s="856"/>
      <c r="RHM2" s="856"/>
      <c r="RHN2" s="856"/>
      <c r="RHO2" s="856"/>
      <c r="RHP2" s="856"/>
      <c r="RHQ2" s="856"/>
      <c r="RHR2" s="856"/>
      <c r="RHS2" s="856"/>
      <c r="RHT2" s="856"/>
      <c r="RHU2" s="856"/>
      <c r="RHV2" s="856"/>
      <c r="RHW2" s="856"/>
      <c r="RHX2" s="856"/>
      <c r="RHY2" s="856"/>
      <c r="RHZ2" s="856"/>
      <c r="RIA2" s="856"/>
      <c r="RIB2" s="856"/>
      <c r="RIC2" s="856"/>
      <c r="RID2" s="856"/>
      <c r="RIE2" s="856"/>
      <c r="RIF2" s="856"/>
      <c r="RIG2" s="856"/>
      <c r="RIH2" s="856"/>
      <c r="RII2" s="856"/>
      <c r="RIJ2" s="856"/>
      <c r="RIK2" s="856"/>
      <c r="RIL2" s="856"/>
      <c r="RIM2" s="856"/>
      <c r="RIN2" s="856"/>
      <c r="RIO2" s="856"/>
      <c r="RIP2" s="856"/>
      <c r="RIQ2" s="856"/>
      <c r="RIR2" s="856"/>
      <c r="RIS2" s="856"/>
      <c r="RIT2" s="856"/>
      <c r="RIU2" s="856"/>
      <c r="RIV2" s="856"/>
      <c r="RIW2" s="856"/>
      <c r="RIX2" s="856"/>
      <c r="RIY2" s="856"/>
      <c r="RIZ2" s="856"/>
      <c r="RJA2" s="856"/>
      <c r="RJB2" s="856"/>
      <c r="RJC2" s="856"/>
      <c r="RJD2" s="856"/>
      <c r="RJE2" s="856"/>
      <c r="RJF2" s="856"/>
      <c r="RJG2" s="856"/>
      <c r="RJH2" s="856"/>
      <c r="RJI2" s="856"/>
      <c r="RJJ2" s="856"/>
      <c r="RJK2" s="856"/>
      <c r="RJL2" s="856"/>
      <c r="RJM2" s="856"/>
      <c r="RJN2" s="856"/>
      <c r="RJO2" s="856"/>
      <c r="RJP2" s="856"/>
      <c r="RJQ2" s="856"/>
      <c r="RJR2" s="856"/>
      <c r="RJS2" s="856"/>
      <c r="RJT2" s="856"/>
      <c r="RJU2" s="856"/>
      <c r="RJV2" s="856"/>
      <c r="RJW2" s="856"/>
      <c r="RJX2" s="856"/>
      <c r="RJY2" s="856"/>
      <c r="RJZ2" s="856"/>
      <c r="RKA2" s="856"/>
      <c r="RKB2" s="856"/>
      <c r="RKC2" s="856"/>
      <c r="RKD2" s="856"/>
      <c r="RKE2" s="856"/>
      <c r="RKF2" s="856"/>
      <c r="RKG2" s="856"/>
      <c r="RKH2" s="856"/>
      <c r="RKI2" s="856"/>
      <c r="RKJ2" s="856"/>
      <c r="RKK2" s="856"/>
      <c r="RKL2" s="856"/>
      <c r="RKM2" s="856"/>
      <c r="RKN2" s="856"/>
      <c r="RKO2" s="856"/>
      <c r="RKP2" s="856"/>
      <c r="RKQ2" s="856"/>
      <c r="RKR2" s="856"/>
      <c r="RKS2" s="856"/>
      <c r="RKT2" s="856"/>
      <c r="RKU2" s="856"/>
      <c r="RKV2" s="856"/>
      <c r="RKW2" s="856"/>
      <c r="RKX2" s="856"/>
      <c r="RKY2" s="856"/>
      <c r="RKZ2" s="856"/>
      <c r="RLA2" s="856"/>
      <c r="RLB2" s="856"/>
      <c r="RLC2" s="856"/>
      <c r="RLD2" s="856"/>
      <c r="RLE2" s="856"/>
      <c r="RLF2" s="856"/>
      <c r="RLG2" s="856"/>
      <c r="RLH2" s="856"/>
      <c r="RLI2" s="856"/>
      <c r="RLJ2" s="856"/>
      <c r="RLK2" s="856"/>
      <c r="RLL2" s="856"/>
      <c r="RLM2" s="856"/>
      <c r="RLN2" s="856"/>
      <c r="RLO2" s="856"/>
      <c r="RLP2" s="856"/>
      <c r="RLQ2" s="856"/>
      <c r="RLR2" s="856"/>
      <c r="RLS2" s="856"/>
      <c r="RLT2" s="856"/>
      <c r="RLU2" s="856"/>
      <c r="RLV2" s="856"/>
      <c r="RLW2" s="856"/>
      <c r="RLX2" s="856"/>
      <c r="RLY2" s="856"/>
      <c r="RLZ2" s="856"/>
      <c r="RMA2" s="856"/>
      <c r="RMB2" s="856"/>
      <c r="RMC2" s="856"/>
      <c r="RMD2" s="856"/>
      <c r="RME2" s="856"/>
      <c r="RMF2" s="856"/>
      <c r="RMG2" s="856"/>
      <c r="RMH2" s="856"/>
      <c r="RMI2" s="856"/>
      <c r="RMJ2" s="856"/>
      <c r="RMK2" s="856"/>
      <c r="RML2" s="856"/>
      <c r="RMM2" s="856"/>
      <c r="RMN2" s="856"/>
      <c r="RMO2" s="856"/>
      <c r="RMP2" s="856"/>
      <c r="RMQ2" s="856"/>
      <c r="RMR2" s="856"/>
      <c r="RMS2" s="856"/>
      <c r="RMT2" s="856"/>
      <c r="RMU2" s="856"/>
      <c r="RMV2" s="856"/>
      <c r="RMW2" s="856"/>
      <c r="RMX2" s="856"/>
      <c r="RMY2" s="856"/>
      <c r="RMZ2" s="856"/>
      <c r="RNA2" s="856"/>
      <c r="RNB2" s="856"/>
      <c r="RNC2" s="856"/>
      <c r="RND2" s="856"/>
      <c r="RNE2" s="856"/>
      <c r="RNF2" s="856"/>
      <c r="RNG2" s="856"/>
      <c r="RNH2" s="856"/>
      <c r="RNI2" s="856"/>
      <c r="RNJ2" s="856"/>
      <c r="RNK2" s="856"/>
      <c r="RNL2" s="856"/>
      <c r="RNM2" s="856"/>
      <c r="RNN2" s="856"/>
      <c r="RNO2" s="856"/>
      <c r="RNP2" s="856"/>
      <c r="RNQ2" s="856"/>
      <c r="RNR2" s="856"/>
      <c r="RNS2" s="856"/>
      <c r="RNT2" s="856"/>
      <c r="RNU2" s="856"/>
      <c r="RNV2" s="856"/>
      <c r="RNW2" s="856"/>
      <c r="RNX2" s="856"/>
      <c r="RNY2" s="856"/>
      <c r="RNZ2" s="856"/>
      <c r="ROA2" s="856"/>
      <c r="ROB2" s="856"/>
      <c r="ROC2" s="856"/>
      <c r="ROD2" s="856"/>
      <c r="ROE2" s="856"/>
      <c r="ROF2" s="856"/>
      <c r="ROG2" s="856"/>
      <c r="ROH2" s="856"/>
      <c r="ROI2" s="856"/>
      <c r="ROJ2" s="856"/>
      <c r="ROK2" s="856"/>
      <c r="ROL2" s="856"/>
      <c r="ROM2" s="856"/>
      <c r="RON2" s="856"/>
      <c r="ROO2" s="856"/>
      <c r="ROP2" s="856"/>
      <c r="ROQ2" s="856"/>
      <c r="ROR2" s="856"/>
      <c r="ROS2" s="856"/>
      <c r="ROT2" s="856"/>
      <c r="ROU2" s="856"/>
      <c r="ROV2" s="856"/>
      <c r="ROW2" s="856"/>
      <c r="ROX2" s="856"/>
      <c r="ROY2" s="856"/>
      <c r="ROZ2" s="856"/>
      <c r="RPA2" s="856"/>
      <c r="RPB2" s="856"/>
      <c r="RPC2" s="856"/>
      <c r="RPD2" s="856"/>
      <c r="RPE2" s="856"/>
      <c r="RPF2" s="856"/>
      <c r="RPG2" s="856"/>
      <c r="RPH2" s="856"/>
      <c r="RPI2" s="856"/>
      <c r="RPJ2" s="856"/>
      <c r="RPK2" s="856"/>
      <c r="RPL2" s="856"/>
      <c r="RPM2" s="856"/>
      <c r="RPN2" s="856"/>
      <c r="RPO2" s="856"/>
      <c r="RPP2" s="856"/>
      <c r="RPQ2" s="856"/>
      <c r="RPR2" s="856"/>
      <c r="RPS2" s="856"/>
      <c r="RPT2" s="856"/>
      <c r="RPU2" s="856"/>
      <c r="RPV2" s="856"/>
      <c r="RPW2" s="856"/>
      <c r="RPX2" s="856"/>
      <c r="RPY2" s="856"/>
      <c r="RPZ2" s="856"/>
      <c r="RQA2" s="856"/>
      <c r="RQB2" s="856"/>
      <c r="RQC2" s="856"/>
      <c r="RQD2" s="856"/>
      <c r="RQE2" s="856"/>
      <c r="RQF2" s="856"/>
      <c r="RQG2" s="856"/>
      <c r="RQH2" s="856"/>
      <c r="RQI2" s="856"/>
      <c r="RQJ2" s="856"/>
      <c r="RQK2" s="856"/>
      <c r="RQL2" s="856"/>
      <c r="RQM2" s="856"/>
      <c r="RQN2" s="856"/>
      <c r="RQO2" s="856"/>
      <c r="RQP2" s="856"/>
      <c r="RQQ2" s="856"/>
      <c r="RQR2" s="856"/>
      <c r="RQS2" s="856"/>
      <c r="RQT2" s="856"/>
      <c r="RQU2" s="856"/>
      <c r="RQV2" s="856"/>
      <c r="RQW2" s="856"/>
      <c r="RQX2" s="856"/>
      <c r="RQY2" s="856"/>
      <c r="RQZ2" s="856"/>
      <c r="RRA2" s="856"/>
      <c r="RRB2" s="856"/>
      <c r="RRC2" s="856"/>
      <c r="RRD2" s="856"/>
      <c r="RRE2" s="856"/>
      <c r="RRF2" s="856"/>
      <c r="RRG2" s="856"/>
      <c r="RRH2" s="856"/>
      <c r="RRI2" s="856"/>
      <c r="RRJ2" s="856"/>
      <c r="RRK2" s="856"/>
      <c r="RRL2" s="856"/>
      <c r="RRM2" s="856"/>
      <c r="RRN2" s="856"/>
      <c r="RRO2" s="856"/>
      <c r="RRP2" s="856"/>
      <c r="RRQ2" s="856"/>
      <c r="RRR2" s="856"/>
      <c r="RRS2" s="856"/>
      <c r="RRT2" s="856"/>
      <c r="RRU2" s="856"/>
      <c r="RRV2" s="856"/>
      <c r="RRW2" s="856"/>
      <c r="RRX2" s="856"/>
      <c r="RRY2" s="856"/>
      <c r="RRZ2" s="856"/>
      <c r="RSA2" s="856"/>
      <c r="RSB2" s="856"/>
      <c r="RSC2" s="856"/>
      <c r="RSD2" s="856"/>
      <c r="RSE2" s="856"/>
      <c r="RSF2" s="856"/>
      <c r="RSG2" s="856"/>
      <c r="RSH2" s="856"/>
      <c r="RSI2" s="856"/>
      <c r="RSJ2" s="856"/>
      <c r="RSK2" s="856"/>
      <c r="RSL2" s="856"/>
      <c r="RSM2" s="856"/>
      <c r="RSN2" s="856"/>
      <c r="RSO2" s="856"/>
      <c r="RSP2" s="856"/>
      <c r="RSQ2" s="856"/>
      <c r="RSR2" s="856"/>
      <c r="RSS2" s="856"/>
      <c r="RST2" s="856"/>
      <c r="RSU2" s="856"/>
      <c r="RSV2" s="856"/>
      <c r="RSW2" s="856"/>
      <c r="RSX2" s="856"/>
      <c r="RSY2" s="856"/>
      <c r="RSZ2" s="856"/>
      <c r="RTA2" s="856"/>
      <c r="RTB2" s="856"/>
      <c r="RTC2" s="856"/>
      <c r="RTD2" s="856"/>
      <c r="RTE2" s="856"/>
      <c r="RTF2" s="856"/>
      <c r="RTG2" s="856"/>
      <c r="RTH2" s="856"/>
      <c r="RTI2" s="856"/>
      <c r="RTJ2" s="856"/>
      <c r="RTK2" s="856"/>
      <c r="RTL2" s="856"/>
      <c r="RTM2" s="856"/>
      <c r="RTN2" s="856"/>
      <c r="RTO2" s="856"/>
      <c r="RTP2" s="856"/>
      <c r="RTQ2" s="856"/>
      <c r="RTR2" s="856"/>
      <c r="RTS2" s="856"/>
      <c r="RTT2" s="856"/>
      <c r="RTU2" s="856"/>
      <c r="RTV2" s="856"/>
      <c r="RTW2" s="856"/>
      <c r="RTX2" s="856"/>
      <c r="RTY2" s="856"/>
      <c r="RTZ2" s="856"/>
      <c r="RUA2" s="856"/>
      <c r="RUB2" s="856"/>
      <c r="RUC2" s="856"/>
      <c r="RUD2" s="856"/>
      <c r="RUE2" s="856"/>
      <c r="RUF2" s="856"/>
      <c r="RUG2" s="856"/>
      <c r="RUH2" s="856"/>
      <c r="RUI2" s="856"/>
      <c r="RUJ2" s="856"/>
      <c r="RUK2" s="856"/>
      <c r="RUL2" s="856"/>
      <c r="RUM2" s="856"/>
      <c r="RUN2" s="856"/>
      <c r="RUO2" s="856"/>
      <c r="RUP2" s="856"/>
      <c r="RUQ2" s="856"/>
      <c r="RUR2" s="856"/>
      <c r="RUS2" s="856"/>
      <c r="RUT2" s="856"/>
      <c r="RUU2" s="856"/>
      <c r="RUV2" s="856"/>
      <c r="RUW2" s="856"/>
      <c r="RUX2" s="856"/>
      <c r="RUY2" s="856"/>
      <c r="RUZ2" s="856"/>
      <c r="RVA2" s="856"/>
      <c r="RVB2" s="856"/>
      <c r="RVC2" s="856"/>
      <c r="RVD2" s="856"/>
      <c r="RVE2" s="856"/>
      <c r="RVF2" s="856"/>
      <c r="RVG2" s="856"/>
      <c r="RVH2" s="856"/>
      <c r="RVI2" s="856"/>
      <c r="RVJ2" s="856"/>
      <c r="RVK2" s="856"/>
      <c r="RVL2" s="856"/>
      <c r="RVM2" s="856"/>
      <c r="RVN2" s="856"/>
      <c r="RVO2" s="856"/>
      <c r="RVP2" s="856"/>
      <c r="RVQ2" s="856"/>
      <c r="RVR2" s="856"/>
      <c r="RVS2" s="856"/>
      <c r="RVT2" s="856"/>
      <c r="RVU2" s="856"/>
      <c r="RVV2" s="856"/>
      <c r="RVW2" s="856"/>
      <c r="RVX2" s="856"/>
      <c r="RVY2" s="856"/>
      <c r="RVZ2" s="856"/>
      <c r="RWA2" s="856"/>
      <c r="RWB2" s="856"/>
      <c r="RWC2" s="856"/>
      <c r="RWD2" s="856"/>
      <c r="RWE2" s="856"/>
      <c r="RWF2" s="856"/>
      <c r="RWG2" s="856"/>
      <c r="RWH2" s="856"/>
      <c r="RWI2" s="856"/>
      <c r="RWJ2" s="856"/>
      <c r="RWK2" s="856"/>
      <c r="RWL2" s="856"/>
      <c r="RWM2" s="856"/>
      <c r="RWN2" s="856"/>
      <c r="RWO2" s="856"/>
      <c r="RWP2" s="856"/>
      <c r="RWQ2" s="856"/>
      <c r="RWR2" s="856"/>
      <c r="RWS2" s="856"/>
      <c r="RWT2" s="856"/>
      <c r="RWU2" s="856"/>
      <c r="RWV2" s="856"/>
      <c r="RWW2" s="856"/>
      <c r="RWX2" s="856"/>
      <c r="RWY2" s="856"/>
      <c r="RWZ2" s="856"/>
      <c r="RXA2" s="856"/>
      <c r="RXB2" s="856"/>
      <c r="RXC2" s="856"/>
      <c r="RXD2" s="856"/>
      <c r="RXE2" s="856"/>
      <c r="RXF2" s="856"/>
      <c r="RXG2" s="856"/>
      <c r="RXH2" s="856"/>
      <c r="RXI2" s="856"/>
      <c r="RXJ2" s="856"/>
      <c r="RXK2" s="856"/>
      <c r="RXL2" s="856"/>
      <c r="RXM2" s="856"/>
      <c r="RXN2" s="856"/>
      <c r="RXO2" s="856"/>
      <c r="RXP2" s="856"/>
      <c r="RXQ2" s="856"/>
      <c r="RXR2" s="856"/>
      <c r="RXS2" s="856"/>
      <c r="RXT2" s="856"/>
      <c r="RXU2" s="856"/>
      <c r="RXV2" s="856"/>
      <c r="RXW2" s="856"/>
      <c r="RXX2" s="856"/>
      <c r="RXY2" s="856"/>
      <c r="RXZ2" s="856"/>
      <c r="RYA2" s="856"/>
      <c r="RYB2" s="856"/>
      <c r="RYC2" s="856"/>
      <c r="RYD2" s="856"/>
      <c r="RYE2" s="856"/>
      <c r="RYF2" s="856"/>
      <c r="RYG2" s="856"/>
      <c r="RYH2" s="856"/>
      <c r="RYI2" s="856"/>
      <c r="RYJ2" s="856"/>
      <c r="RYK2" s="856"/>
      <c r="RYL2" s="856"/>
      <c r="RYM2" s="856"/>
      <c r="RYN2" s="856"/>
      <c r="RYO2" s="856"/>
      <c r="RYP2" s="856"/>
      <c r="RYQ2" s="856"/>
      <c r="RYR2" s="856"/>
      <c r="RYS2" s="856"/>
      <c r="RYT2" s="856"/>
      <c r="RYU2" s="856"/>
      <c r="RYV2" s="856"/>
      <c r="RYW2" s="856"/>
      <c r="RYX2" s="856"/>
      <c r="RYY2" s="856"/>
      <c r="RYZ2" s="856"/>
      <c r="RZA2" s="856"/>
      <c r="RZB2" s="856"/>
      <c r="RZC2" s="856"/>
      <c r="RZD2" s="856"/>
      <c r="RZE2" s="856"/>
      <c r="RZF2" s="856"/>
      <c r="RZG2" s="856"/>
      <c r="RZH2" s="856"/>
      <c r="RZI2" s="856"/>
      <c r="RZJ2" s="856"/>
      <c r="RZK2" s="856"/>
      <c r="RZL2" s="856"/>
      <c r="RZM2" s="856"/>
      <c r="RZN2" s="856"/>
      <c r="RZO2" s="856"/>
      <c r="RZP2" s="856"/>
      <c r="RZQ2" s="856"/>
      <c r="RZR2" s="856"/>
      <c r="RZS2" s="856"/>
      <c r="RZT2" s="856"/>
      <c r="RZU2" s="856"/>
      <c r="RZV2" s="856"/>
      <c r="RZW2" s="856"/>
      <c r="RZX2" s="856"/>
      <c r="RZY2" s="856"/>
      <c r="RZZ2" s="856"/>
      <c r="SAA2" s="856"/>
      <c r="SAB2" s="856"/>
      <c r="SAC2" s="856"/>
      <c r="SAD2" s="856"/>
      <c r="SAE2" s="856"/>
      <c r="SAF2" s="856"/>
      <c r="SAG2" s="856"/>
      <c r="SAH2" s="856"/>
      <c r="SAI2" s="856"/>
      <c r="SAJ2" s="856"/>
      <c r="SAK2" s="856"/>
      <c r="SAL2" s="856"/>
      <c r="SAM2" s="856"/>
      <c r="SAN2" s="856"/>
      <c r="SAO2" s="856"/>
      <c r="SAP2" s="856"/>
      <c r="SAQ2" s="856"/>
      <c r="SAR2" s="856"/>
      <c r="SAS2" s="856"/>
      <c r="SAT2" s="856"/>
      <c r="SAU2" s="856"/>
      <c r="SAV2" s="856"/>
      <c r="SAW2" s="856"/>
      <c r="SAX2" s="856"/>
      <c r="SAY2" s="856"/>
      <c r="SAZ2" s="856"/>
      <c r="SBA2" s="856"/>
      <c r="SBB2" s="856"/>
      <c r="SBC2" s="856"/>
      <c r="SBD2" s="856"/>
      <c r="SBE2" s="856"/>
      <c r="SBF2" s="856"/>
      <c r="SBG2" s="856"/>
      <c r="SBH2" s="856"/>
      <c r="SBI2" s="856"/>
      <c r="SBJ2" s="856"/>
      <c r="SBK2" s="856"/>
      <c r="SBL2" s="856"/>
      <c r="SBM2" s="856"/>
      <c r="SBN2" s="856"/>
      <c r="SBO2" s="856"/>
      <c r="SBP2" s="856"/>
      <c r="SBQ2" s="856"/>
      <c r="SBR2" s="856"/>
      <c r="SBS2" s="856"/>
      <c r="SBT2" s="856"/>
      <c r="SBU2" s="856"/>
      <c r="SBV2" s="856"/>
      <c r="SBW2" s="856"/>
      <c r="SBX2" s="856"/>
      <c r="SBY2" s="856"/>
      <c r="SBZ2" s="856"/>
      <c r="SCA2" s="856"/>
      <c r="SCB2" s="856"/>
      <c r="SCC2" s="856"/>
      <c r="SCD2" s="856"/>
      <c r="SCE2" s="856"/>
      <c r="SCF2" s="856"/>
      <c r="SCG2" s="856"/>
      <c r="SCH2" s="856"/>
      <c r="SCI2" s="856"/>
      <c r="SCJ2" s="856"/>
      <c r="SCK2" s="856"/>
      <c r="SCL2" s="856"/>
      <c r="SCM2" s="856"/>
      <c r="SCN2" s="856"/>
      <c r="SCO2" s="856"/>
      <c r="SCP2" s="856"/>
      <c r="SCQ2" s="856"/>
      <c r="SCR2" s="856"/>
      <c r="SCS2" s="856"/>
      <c r="SCT2" s="856"/>
      <c r="SCU2" s="856"/>
      <c r="SCV2" s="856"/>
      <c r="SCW2" s="856"/>
      <c r="SCX2" s="856"/>
      <c r="SCY2" s="856"/>
      <c r="SCZ2" s="856"/>
      <c r="SDA2" s="856"/>
      <c r="SDB2" s="856"/>
      <c r="SDC2" s="856"/>
      <c r="SDD2" s="856"/>
      <c r="SDE2" s="856"/>
      <c r="SDF2" s="856"/>
      <c r="SDG2" s="856"/>
      <c r="SDH2" s="856"/>
      <c r="SDI2" s="856"/>
      <c r="SDJ2" s="856"/>
      <c r="SDK2" s="856"/>
      <c r="SDL2" s="856"/>
      <c r="SDM2" s="856"/>
      <c r="SDN2" s="856"/>
      <c r="SDO2" s="856"/>
      <c r="SDP2" s="856"/>
      <c r="SDQ2" s="856"/>
      <c r="SDR2" s="856"/>
      <c r="SDS2" s="856"/>
      <c r="SDT2" s="856"/>
      <c r="SDU2" s="856"/>
      <c r="SDV2" s="856"/>
      <c r="SDW2" s="856"/>
      <c r="SDX2" s="856"/>
      <c r="SDY2" s="856"/>
      <c r="SDZ2" s="856"/>
      <c r="SEA2" s="856"/>
      <c r="SEB2" s="856"/>
      <c r="SEC2" s="856"/>
      <c r="SED2" s="856"/>
      <c r="SEE2" s="856"/>
      <c r="SEF2" s="856"/>
      <c r="SEG2" s="856"/>
      <c r="SEH2" s="856"/>
      <c r="SEI2" s="856"/>
      <c r="SEJ2" s="856"/>
      <c r="SEK2" s="856"/>
      <c r="SEL2" s="856"/>
      <c r="SEM2" s="856"/>
      <c r="SEN2" s="856"/>
      <c r="SEO2" s="856"/>
      <c r="SEP2" s="856"/>
      <c r="SEQ2" s="856"/>
      <c r="SER2" s="856"/>
      <c r="SES2" s="856"/>
      <c r="SET2" s="856"/>
      <c r="SEU2" s="856"/>
      <c r="SEV2" s="856"/>
      <c r="SEW2" s="856"/>
      <c r="SEX2" s="856"/>
      <c r="SEY2" s="856"/>
      <c r="SEZ2" s="856"/>
      <c r="SFA2" s="856"/>
      <c r="SFB2" s="856"/>
      <c r="SFC2" s="856"/>
      <c r="SFD2" s="856"/>
      <c r="SFE2" s="856"/>
      <c r="SFF2" s="856"/>
      <c r="SFG2" s="856"/>
      <c r="SFH2" s="856"/>
      <c r="SFI2" s="856"/>
      <c r="SFJ2" s="856"/>
      <c r="SFK2" s="856"/>
      <c r="SFL2" s="856"/>
      <c r="SFM2" s="856"/>
      <c r="SFN2" s="856"/>
      <c r="SFO2" s="856"/>
      <c r="SFP2" s="856"/>
      <c r="SFQ2" s="856"/>
      <c r="SFR2" s="856"/>
      <c r="SFS2" s="856"/>
      <c r="SFT2" s="856"/>
      <c r="SFU2" s="856"/>
      <c r="SFV2" s="856"/>
      <c r="SFW2" s="856"/>
      <c r="SFX2" s="856"/>
      <c r="SFY2" s="856"/>
      <c r="SFZ2" s="856"/>
      <c r="SGA2" s="856"/>
      <c r="SGB2" s="856"/>
      <c r="SGC2" s="856"/>
      <c r="SGD2" s="856"/>
      <c r="SGE2" s="856"/>
      <c r="SGF2" s="856"/>
      <c r="SGG2" s="856"/>
      <c r="SGH2" s="856"/>
      <c r="SGI2" s="856"/>
      <c r="SGJ2" s="856"/>
      <c r="SGK2" s="856"/>
      <c r="SGL2" s="856"/>
      <c r="SGM2" s="856"/>
      <c r="SGN2" s="856"/>
      <c r="SGO2" s="856"/>
      <c r="SGP2" s="856"/>
      <c r="SGQ2" s="856"/>
      <c r="SGR2" s="856"/>
      <c r="SGS2" s="856"/>
      <c r="SGT2" s="856"/>
      <c r="SGU2" s="856"/>
      <c r="SGV2" s="856"/>
      <c r="SGW2" s="856"/>
      <c r="SGX2" s="856"/>
      <c r="SGY2" s="856"/>
      <c r="SGZ2" s="856"/>
      <c r="SHA2" s="856"/>
      <c r="SHB2" s="856"/>
      <c r="SHC2" s="856"/>
      <c r="SHD2" s="856"/>
      <c r="SHE2" s="856"/>
      <c r="SHF2" s="856"/>
      <c r="SHG2" s="856"/>
      <c r="SHH2" s="856"/>
      <c r="SHI2" s="856"/>
      <c r="SHJ2" s="856"/>
      <c r="SHK2" s="856"/>
      <c r="SHL2" s="856"/>
      <c r="SHM2" s="856"/>
      <c r="SHN2" s="856"/>
      <c r="SHO2" s="856"/>
      <c r="SHP2" s="856"/>
      <c r="SHQ2" s="856"/>
      <c r="SHR2" s="856"/>
      <c r="SHS2" s="856"/>
      <c r="SHT2" s="856"/>
      <c r="SHU2" s="856"/>
      <c r="SHV2" s="856"/>
      <c r="SHW2" s="856"/>
      <c r="SHX2" s="856"/>
      <c r="SHY2" s="856"/>
      <c r="SHZ2" s="856"/>
      <c r="SIA2" s="856"/>
      <c r="SIB2" s="856"/>
      <c r="SIC2" s="856"/>
      <c r="SID2" s="856"/>
      <c r="SIE2" s="856"/>
      <c r="SIF2" s="856"/>
      <c r="SIG2" s="856"/>
      <c r="SIH2" s="856"/>
      <c r="SII2" s="856"/>
      <c r="SIJ2" s="856"/>
      <c r="SIK2" s="856"/>
      <c r="SIL2" s="856"/>
      <c r="SIM2" s="856"/>
      <c r="SIN2" s="856"/>
      <c r="SIO2" s="856"/>
      <c r="SIP2" s="856"/>
      <c r="SIQ2" s="856"/>
      <c r="SIR2" s="856"/>
      <c r="SIS2" s="856"/>
      <c r="SIT2" s="856"/>
      <c r="SIU2" s="856"/>
      <c r="SIV2" s="856"/>
      <c r="SIW2" s="856"/>
      <c r="SIX2" s="856"/>
      <c r="SIY2" s="856"/>
      <c r="SIZ2" s="856"/>
      <c r="SJA2" s="856"/>
      <c r="SJB2" s="856"/>
      <c r="SJC2" s="856"/>
      <c r="SJD2" s="856"/>
      <c r="SJE2" s="856"/>
      <c r="SJF2" s="856"/>
      <c r="SJG2" s="856"/>
      <c r="SJH2" s="856"/>
      <c r="SJI2" s="856"/>
      <c r="SJJ2" s="856"/>
      <c r="SJK2" s="856"/>
      <c r="SJL2" s="856"/>
      <c r="SJM2" s="856"/>
      <c r="SJN2" s="856"/>
      <c r="SJO2" s="856"/>
      <c r="SJP2" s="856"/>
      <c r="SJQ2" s="856"/>
      <c r="SJR2" s="856"/>
      <c r="SJS2" s="856"/>
      <c r="SJT2" s="856"/>
      <c r="SJU2" s="856"/>
      <c r="SJV2" s="856"/>
      <c r="SJW2" s="856"/>
      <c r="SJX2" s="856"/>
      <c r="SJY2" s="856"/>
      <c r="SJZ2" s="856"/>
      <c r="SKA2" s="856"/>
      <c r="SKB2" s="856"/>
      <c r="SKC2" s="856"/>
      <c r="SKD2" s="856"/>
      <c r="SKE2" s="856"/>
      <c r="SKF2" s="856"/>
      <c r="SKG2" s="856"/>
      <c r="SKH2" s="856"/>
      <c r="SKI2" s="856"/>
      <c r="SKJ2" s="856"/>
      <c r="SKK2" s="856"/>
      <c r="SKL2" s="856"/>
      <c r="SKM2" s="856"/>
      <c r="SKN2" s="856"/>
      <c r="SKO2" s="856"/>
      <c r="SKP2" s="856"/>
      <c r="SKQ2" s="856"/>
      <c r="SKR2" s="856"/>
      <c r="SKS2" s="856"/>
      <c r="SKT2" s="856"/>
      <c r="SKU2" s="856"/>
      <c r="SKV2" s="856"/>
      <c r="SKW2" s="856"/>
      <c r="SKX2" s="856"/>
      <c r="SKY2" s="856"/>
      <c r="SKZ2" s="856"/>
      <c r="SLA2" s="856"/>
      <c r="SLB2" s="856"/>
      <c r="SLC2" s="856"/>
      <c r="SLD2" s="856"/>
      <c r="SLE2" s="856"/>
      <c r="SLF2" s="856"/>
      <c r="SLG2" s="856"/>
      <c r="SLH2" s="856"/>
      <c r="SLI2" s="856"/>
      <c r="SLJ2" s="856"/>
      <c r="SLK2" s="856"/>
      <c r="SLL2" s="856"/>
      <c r="SLM2" s="856"/>
      <c r="SLN2" s="856"/>
      <c r="SLO2" s="856"/>
      <c r="SLP2" s="856"/>
      <c r="SLQ2" s="856"/>
      <c r="SLR2" s="856"/>
      <c r="SLS2" s="856"/>
      <c r="SLT2" s="856"/>
      <c r="SLU2" s="856"/>
      <c r="SLV2" s="856"/>
      <c r="SLW2" s="856"/>
      <c r="SLX2" s="856"/>
      <c r="SLY2" s="856"/>
      <c r="SLZ2" s="856"/>
      <c r="SMA2" s="856"/>
      <c r="SMB2" s="856"/>
      <c r="SMC2" s="856"/>
      <c r="SMD2" s="856"/>
      <c r="SME2" s="856"/>
      <c r="SMF2" s="856"/>
      <c r="SMG2" s="856"/>
      <c r="SMH2" s="856"/>
      <c r="SMI2" s="856"/>
      <c r="SMJ2" s="856"/>
      <c r="SMK2" s="856"/>
      <c r="SML2" s="856"/>
      <c r="SMM2" s="856"/>
      <c r="SMN2" s="856"/>
      <c r="SMO2" s="856"/>
      <c r="SMP2" s="856"/>
      <c r="SMQ2" s="856"/>
      <c r="SMR2" s="856"/>
      <c r="SMS2" s="856"/>
      <c r="SMT2" s="856"/>
      <c r="SMU2" s="856"/>
      <c r="SMV2" s="856"/>
      <c r="SMW2" s="856"/>
      <c r="SMX2" s="856"/>
      <c r="SMY2" s="856"/>
      <c r="SMZ2" s="856"/>
      <c r="SNA2" s="856"/>
      <c r="SNB2" s="856"/>
      <c r="SNC2" s="856"/>
      <c r="SND2" s="856"/>
      <c r="SNE2" s="856"/>
      <c r="SNF2" s="856"/>
      <c r="SNG2" s="856"/>
      <c r="SNH2" s="856"/>
      <c r="SNI2" s="856"/>
      <c r="SNJ2" s="856"/>
      <c r="SNK2" s="856"/>
      <c r="SNL2" s="856"/>
      <c r="SNM2" s="856"/>
      <c r="SNN2" s="856"/>
      <c r="SNO2" s="856"/>
      <c r="SNP2" s="856"/>
      <c r="SNQ2" s="856"/>
      <c r="SNR2" s="856"/>
      <c r="SNS2" s="856"/>
      <c r="SNT2" s="856"/>
      <c r="SNU2" s="856"/>
      <c r="SNV2" s="856"/>
      <c r="SNW2" s="856"/>
      <c r="SNX2" s="856"/>
      <c r="SNY2" s="856"/>
      <c r="SNZ2" s="856"/>
      <c r="SOA2" s="856"/>
      <c r="SOB2" s="856"/>
      <c r="SOC2" s="856"/>
      <c r="SOD2" s="856"/>
      <c r="SOE2" s="856"/>
      <c r="SOF2" s="856"/>
      <c r="SOG2" s="856"/>
      <c r="SOH2" s="856"/>
      <c r="SOI2" s="856"/>
      <c r="SOJ2" s="856"/>
      <c r="SOK2" s="856"/>
      <c r="SOL2" s="856"/>
      <c r="SOM2" s="856"/>
      <c r="SON2" s="856"/>
      <c r="SOO2" s="856"/>
      <c r="SOP2" s="856"/>
      <c r="SOQ2" s="856"/>
      <c r="SOR2" s="856"/>
      <c r="SOS2" s="856"/>
      <c r="SOT2" s="856"/>
      <c r="SOU2" s="856"/>
      <c r="SOV2" s="856"/>
      <c r="SOW2" s="856"/>
      <c r="SOX2" s="856"/>
      <c r="SOY2" s="856"/>
      <c r="SOZ2" s="856"/>
      <c r="SPA2" s="856"/>
      <c r="SPB2" s="856"/>
      <c r="SPC2" s="856"/>
      <c r="SPD2" s="856"/>
      <c r="SPE2" s="856"/>
      <c r="SPF2" s="856"/>
      <c r="SPG2" s="856"/>
      <c r="SPH2" s="856"/>
      <c r="SPI2" s="856"/>
      <c r="SPJ2" s="856"/>
      <c r="SPK2" s="856"/>
      <c r="SPL2" s="856"/>
      <c r="SPM2" s="856"/>
      <c r="SPN2" s="856"/>
      <c r="SPO2" s="856"/>
      <c r="SPP2" s="856"/>
      <c r="SPQ2" s="856"/>
      <c r="SPR2" s="856"/>
      <c r="SPS2" s="856"/>
      <c r="SPT2" s="856"/>
      <c r="SPU2" s="856"/>
      <c r="SPV2" s="856"/>
      <c r="SPW2" s="856"/>
      <c r="SPX2" s="856"/>
      <c r="SPY2" s="856"/>
      <c r="SPZ2" s="856"/>
      <c r="SQA2" s="856"/>
      <c r="SQB2" s="856"/>
      <c r="SQC2" s="856"/>
      <c r="SQD2" s="856"/>
      <c r="SQE2" s="856"/>
      <c r="SQF2" s="856"/>
      <c r="SQG2" s="856"/>
      <c r="SQH2" s="856"/>
      <c r="SQI2" s="856"/>
      <c r="SQJ2" s="856"/>
      <c r="SQK2" s="856"/>
      <c r="SQL2" s="856"/>
      <c r="SQM2" s="856"/>
      <c r="SQN2" s="856"/>
      <c r="SQO2" s="856"/>
      <c r="SQP2" s="856"/>
      <c r="SQQ2" s="856"/>
      <c r="SQR2" s="856"/>
      <c r="SQS2" s="856"/>
      <c r="SQT2" s="856"/>
      <c r="SQU2" s="856"/>
      <c r="SQV2" s="856"/>
      <c r="SQW2" s="856"/>
      <c r="SQX2" s="856"/>
      <c r="SQY2" s="856"/>
      <c r="SQZ2" s="856"/>
      <c r="SRA2" s="856"/>
      <c r="SRB2" s="856"/>
      <c r="SRC2" s="856"/>
      <c r="SRD2" s="856"/>
      <c r="SRE2" s="856"/>
      <c r="SRF2" s="856"/>
      <c r="SRG2" s="856"/>
      <c r="SRH2" s="856"/>
      <c r="SRI2" s="856"/>
      <c r="SRJ2" s="856"/>
      <c r="SRK2" s="856"/>
      <c r="SRL2" s="856"/>
      <c r="SRM2" s="856"/>
      <c r="SRN2" s="856"/>
      <c r="SRO2" s="856"/>
      <c r="SRP2" s="856"/>
      <c r="SRQ2" s="856"/>
      <c r="SRR2" s="856"/>
      <c r="SRS2" s="856"/>
      <c r="SRT2" s="856"/>
      <c r="SRU2" s="856"/>
      <c r="SRV2" s="856"/>
      <c r="SRW2" s="856"/>
      <c r="SRX2" s="856"/>
      <c r="SRY2" s="856"/>
      <c r="SRZ2" s="856"/>
      <c r="SSA2" s="856"/>
      <c r="SSB2" s="856"/>
      <c r="SSC2" s="856"/>
      <c r="SSD2" s="856"/>
      <c r="SSE2" s="856"/>
      <c r="SSF2" s="856"/>
      <c r="SSG2" s="856"/>
      <c r="SSH2" s="856"/>
      <c r="SSI2" s="856"/>
      <c r="SSJ2" s="856"/>
      <c r="SSK2" s="856"/>
      <c r="SSL2" s="856"/>
      <c r="SSM2" s="856"/>
      <c r="SSN2" s="856"/>
      <c r="SSO2" s="856"/>
      <c r="SSP2" s="856"/>
      <c r="SSQ2" s="856"/>
      <c r="SSR2" s="856"/>
      <c r="SSS2" s="856"/>
      <c r="SST2" s="856"/>
      <c r="SSU2" s="856"/>
      <c r="SSV2" s="856"/>
      <c r="SSW2" s="856"/>
      <c r="SSX2" s="856"/>
      <c r="SSY2" s="856"/>
      <c r="SSZ2" s="856"/>
      <c r="STA2" s="856"/>
      <c r="STB2" s="856"/>
      <c r="STC2" s="856"/>
      <c r="STD2" s="856"/>
      <c r="STE2" s="856"/>
      <c r="STF2" s="856"/>
      <c r="STG2" s="856"/>
      <c r="STH2" s="856"/>
      <c r="STI2" s="856"/>
      <c r="STJ2" s="856"/>
      <c r="STK2" s="856"/>
      <c r="STL2" s="856"/>
      <c r="STM2" s="856"/>
      <c r="STN2" s="856"/>
      <c r="STO2" s="856"/>
      <c r="STP2" s="856"/>
      <c r="STQ2" s="856"/>
      <c r="STR2" s="856"/>
      <c r="STS2" s="856"/>
      <c r="STT2" s="856"/>
      <c r="STU2" s="856"/>
      <c r="STV2" s="856"/>
      <c r="STW2" s="856"/>
      <c r="STX2" s="856"/>
      <c r="STY2" s="856"/>
      <c r="STZ2" s="856"/>
      <c r="SUA2" s="856"/>
      <c r="SUB2" s="856"/>
      <c r="SUC2" s="856"/>
      <c r="SUD2" s="856"/>
      <c r="SUE2" s="856"/>
      <c r="SUF2" s="856"/>
      <c r="SUG2" s="856"/>
      <c r="SUH2" s="856"/>
      <c r="SUI2" s="856"/>
      <c r="SUJ2" s="856"/>
      <c r="SUK2" s="856"/>
      <c r="SUL2" s="856"/>
      <c r="SUM2" s="856"/>
      <c r="SUN2" s="856"/>
      <c r="SUO2" s="856"/>
      <c r="SUP2" s="856"/>
      <c r="SUQ2" s="856"/>
      <c r="SUR2" s="856"/>
      <c r="SUS2" s="856"/>
      <c r="SUT2" s="856"/>
      <c r="SUU2" s="856"/>
      <c r="SUV2" s="856"/>
      <c r="SUW2" s="856"/>
      <c r="SUX2" s="856"/>
      <c r="SUY2" s="856"/>
      <c r="SUZ2" s="856"/>
      <c r="SVA2" s="856"/>
      <c r="SVB2" s="856"/>
      <c r="SVC2" s="856"/>
      <c r="SVD2" s="856"/>
      <c r="SVE2" s="856"/>
      <c r="SVF2" s="856"/>
      <c r="SVG2" s="856"/>
      <c r="SVH2" s="856"/>
      <c r="SVI2" s="856"/>
      <c r="SVJ2" s="856"/>
      <c r="SVK2" s="856"/>
      <c r="SVL2" s="856"/>
      <c r="SVM2" s="856"/>
      <c r="SVN2" s="856"/>
      <c r="SVO2" s="856"/>
      <c r="SVP2" s="856"/>
      <c r="SVQ2" s="856"/>
      <c r="SVR2" s="856"/>
      <c r="SVS2" s="856"/>
      <c r="SVT2" s="856"/>
      <c r="SVU2" s="856"/>
      <c r="SVV2" s="856"/>
      <c r="SVW2" s="856"/>
      <c r="SVX2" s="856"/>
      <c r="SVY2" s="856"/>
      <c r="SVZ2" s="856"/>
      <c r="SWA2" s="856"/>
      <c r="SWB2" s="856"/>
      <c r="SWC2" s="856"/>
      <c r="SWD2" s="856"/>
      <c r="SWE2" s="856"/>
      <c r="SWF2" s="856"/>
      <c r="SWG2" s="856"/>
      <c r="SWH2" s="856"/>
      <c r="SWI2" s="856"/>
      <c r="SWJ2" s="856"/>
      <c r="SWK2" s="856"/>
      <c r="SWL2" s="856"/>
      <c r="SWM2" s="856"/>
      <c r="SWN2" s="856"/>
      <c r="SWO2" s="856"/>
      <c r="SWP2" s="856"/>
      <c r="SWQ2" s="856"/>
      <c r="SWR2" s="856"/>
      <c r="SWS2" s="856"/>
      <c r="SWT2" s="856"/>
      <c r="SWU2" s="856"/>
      <c r="SWV2" s="856"/>
      <c r="SWW2" s="856"/>
      <c r="SWX2" s="856"/>
      <c r="SWY2" s="856"/>
      <c r="SWZ2" s="856"/>
      <c r="SXA2" s="856"/>
      <c r="SXB2" s="856"/>
      <c r="SXC2" s="856"/>
      <c r="SXD2" s="856"/>
      <c r="SXE2" s="856"/>
      <c r="SXF2" s="856"/>
      <c r="SXG2" s="856"/>
      <c r="SXH2" s="856"/>
      <c r="SXI2" s="856"/>
      <c r="SXJ2" s="856"/>
      <c r="SXK2" s="856"/>
      <c r="SXL2" s="856"/>
      <c r="SXM2" s="856"/>
      <c r="SXN2" s="856"/>
      <c r="SXO2" s="856"/>
      <c r="SXP2" s="856"/>
      <c r="SXQ2" s="856"/>
      <c r="SXR2" s="856"/>
      <c r="SXS2" s="856"/>
      <c r="SXT2" s="856"/>
      <c r="SXU2" s="856"/>
      <c r="SXV2" s="856"/>
      <c r="SXW2" s="856"/>
      <c r="SXX2" s="856"/>
      <c r="SXY2" s="856"/>
      <c r="SXZ2" s="856"/>
      <c r="SYA2" s="856"/>
      <c r="SYB2" s="856"/>
      <c r="SYC2" s="856"/>
      <c r="SYD2" s="856"/>
      <c r="SYE2" s="856"/>
      <c r="SYF2" s="856"/>
      <c r="SYG2" s="856"/>
      <c r="SYH2" s="856"/>
      <c r="SYI2" s="856"/>
      <c r="SYJ2" s="856"/>
      <c r="SYK2" s="856"/>
      <c r="SYL2" s="856"/>
      <c r="SYM2" s="856"/>
      <c r="SYN2" s="856"/>
      <c r="SYO2" s="856"/>
      <c r="SYP2" s="856"/>
      <c r="SYQ2" s="856"/>
      <c r="SYR2" s="856"/>
      <c r="SYS2" s="856"/>
      <c r="SYT2" s="856"/>
      <c r="SYU2" s="856"/>
      <c r="SYV2" s="856"/>
      <c r="SYW2" s="856"/>
      <c r="SYX2" s="856"/>
      <c r="SYY2" s="856"/>
      <c r="SYZ2" s="856"/>
      <c r="SZA2" s="856"/>
      <c r="SZB2" s="856"/>
      <c r="SZC2" s="856"/>
      <c r="SZD2" s="856"/>
      <c r="SZE2" s="856"/>
      <c r="SZF2" s="856"/>
      <c r="SZG2" s="856"/>
      <c r="SZH2" s="856"/>
      <c r="SZI2" s="856"/>
      <c r="SZJ2" s="856"/>
      <c r="SZK2" s="856"/>
      <c r="SZL2" s="856"/>
      <c r="SZM2" s="856"/>
      <c r="SZN2" s="856"/>
      <c r="SZO2" s="856"/>
      <c r="SZP2" s="856"/>
      <c r="SZQ2" s="856"/>
      <c r="SZR2" s="856"/>
      <c r="SZS2" s="856"/>
      <c r="SZT2" s="856"/>
      <c r="SZU2" s="856"/>
      <c r="SZV2" s="856"/>
      <c r="SZW2" s="856"/>
      <c r="SZX2" s="856"/>
      <c r="SZY2" s="856"/>
      <c r="SZZ2" s="856"/>
      <c r="TAA2" s="856"/>
      <c r="TAB2" s="856"/>
      <c r="TAC2" s="856"/>
      <c r="TAD2" s="856"/>
      <c r="TAE2" s="856"/>
      <c r="TAF2" s="856"/>
      <c r="TAG2" s="856"/>
      <c r="TAH2" s="856"/>
      <c r="TAI2" s="856"/>
      <c r="TAJ2" s="856"/>
      <c r="TAK2" s="856"/>
      <c r="TAL2" s="856"/>
      <c r="TAM2" s="856"/>
      <c r="TAN2" s="856"/>
      <c r="TAO2" s="856"/>
      <c r="TAP2" s="856"/>
      <c r="TAQ2" s="856"/>
      <c r="TAR2" s="856"/>
      <c r="TAS2" s="856"/>
      <c r="TAT2" s="856"/>
      <c r="TAU2" s="856"/>
      <c r="TAV2" s="856"/>
      <c r="TAW2" s="856"/>
      <c r="TAX2" s="856"/>
      <c r="TAY2" s="856"/>
      <c r="TAZ2" s="856"/>
      <c r="TBA2" s="856"/>
      <c r="TBB2" s="856"/>
      <c r="TBC2" s="856"/>
      <c r="TBD2" s="856"/>
      <c r="TBE2" s="856"/>
      <c r="TBF2" s="856"/>
      <c r="TBG2" s="856"/>
      <c r="TBH2" s="856"/>
      <c r="TBI2" s="856"/>
      <c r="TBJ2" s="856"/>
      <c r="TBK2" s="856"/>
      <c r="TBL2" s="856"/>
      <c r="TBM2" s="856"/>
      <c r="TBN2" s="856"/>
      <c r="TBO2" s="856"/>
      <c r="TBP2" s="856"/>
      <c r="TBQ2" s="856"/>
      <c r="TBR2" s="856"/>
      <c r="TBS2" s="856"/>
      <c r="TBT2" s="856"/>
      <c r="TBU2" s="856"/>
      <c r="TBV2" s="856"/>
      <c r="TBW2" s="856"/>
      <c r="TBX2" s="856"/>
      <c r="TBY2" s="856"/>
      <c r="TBZ2" s="856"/>
      <c r="TCA2" s="856"/>
      <c r="TCB2" s="856"/>
      <c r="TCC2" s="856"/>
      <c r="TCD2" s="856"/>
      <c r="TCE2" s="856"/>
      <c r="TCF2" s="856"/>
      <c r="TCG2" s="856"/>
      <c r="TCH2" s="856"/>
      <c r="TCI2" s="856"/>
      <c r="TCJ2" s="856"/>
      <c r="TCK2" s="856"/>
      <c r="TCL2" s="856"/>
      <c r="TCM2" s="856"/>
      <c r="TCN2" s="856"/>
      <c r="TCO2" s="856"/>
      <c r="TCP2" s="856"/>
      <c r="TCQ2" s="856"/>
      <c r="TCR2" s="856"/>
      <c r="TCS2" s="856"/>
      <c r="TCT2" s="856"/>
      <c r="TCU2" s="856"/>
      <c r="TCV2" s="856"/>
      <c r="TCW2" s="856"/>
      <c r="TCX2" s="856"/>
      <c r="TCY2" s="856"/>
      <c r="TCZ2" s="856"/>
      <c r="TDA2" s="856"/>
      <c r="TDB2" s="856"/>
      <c r="TDC2" s="856"/>
      <c r="TDD2" s="856"/>
      <c r="TDE2" s="856"/>
      <c r="TDF2" s="856"/>
      <c r="TDG2" s="856"/>
      <c r="TDH2" s="856"/>
      <c r="TDI2" s="856"/>
      <c r="TDJ2" s="856"/>
      <c r="TDK2" s="856"/>
      <c r="TDL2" s="856"/>
      <c r="TDM2" s="856"/>
      <c r="TDN2" s="856"/>
      <c r="TDO2" s="856"/>
      <c r="TDP2" s="856"/>
      <c r="TDQ2" s="856"/>
      <c r="TDR2" s="856"/>
      <c r="TDS2" s="856"/>
      <c r="TDT2" s="856"/>
      <c r="TDU2" s="856"/>
      <c r="TDV2" s="856"/>
      <c r="TDW2" s="856"/>
      <c r="TDX2" s="856"/>
      <c r="TDY2" s="856"/>
      <c r="TDZ2" s="856"/>
      <c r="TEA2" s="856"/>
      <c r="TEB2" s="856"/>
      <c r="TEC2" s="856"/>
      <c r="TED2" s="856"/>
      <c r="TEE2" s="856"/>
      <c r="TEF2" s="856"/>
      <c r="TEG2" s="856"/>
      <c r="TEH2" s="856"/>
      <c r="TEI2" s="856"/>
      <c r="TEJ2" s="856"/>
      <c r="TEK2" s="856"/>
      <c r="TEL2" s="856"/>
      <c r="TEM2" s="856"/>
      <c r="TEN2" s="856"/>
      <c r="TEO2" s="856"/>
      <c r="TEP2" s="856"/>
      <c r="TEQ2" s="856"/>
      <c r="TER2" s="856"/>
      <c r="TES2" s="856"/>
      <c r="TET2" s="856"/>
      <c r="TEU2" s="856"/>
      <c r="TEV2" s="856"/>
      <c r="TEW2" s="856"/>
      <c r="TEX2" s="856"/>
      <c r="TEY2" s="856"/>
      <c r="TEZ2" s="856"/>
      <c r="TFA2" s="856"/>
      <c r="TFB2" s="856"/>
      <c r="TFC2" s="856"/>
      <c r="TFD2" s="856"/>
      <c r="TFE2" s="856"/>
      <c r="TFF2" s="856"/>
      <c r="TFG2" s="856"/>
      <c r="TFH2" s="856"/>
      <c r="TFI2" s="856"/>
      <c r="TFJ2" s="856"/>
      <c r="TFK2" s="856"/>
      <c r="TFL2" s="856"/>
      <c r="TFM2" s="856"/>
      <c r="TFN2" s="856"/>
      <c r="TFO2" s="856"/>
      <c r="TFP2" s="856"/>
      <c r="TFQ2" s="856"/>
      <c r="TFR2" s="856"/>
      <c r="TFS2" s="856"/>
      <c r="TFT2" s="856"/>
      <c r="TFU2" s="856"/>
      <c r="TFV2" s="856"/>
      <c r="TFW2" s="856"/>
      <c r="TFX2" s="856"/>
      <c r="TFY2" s="856"/>
      <c r="TFZ2" s="856"/>
      <c r="TGA2" s="856"/>
      <c r="TGB2" s="856"/>
      <c r="TGC2" s="856"/>
      <c r="TGD2" s="856"/>
      <c r="TGE2" s="856"/>
      <c r="TGF2" s="856"/>
      <c r="TGG2" s="856"/>
      <c r="TGH2" s="856"/>
      <c r="TGI2" s="856"/>
      <c r="TGJ2" s="856"/>
      <c r="TGK2" s="856"/>
      <c r="TGL2" s="856"/>
      <c r="TGM2" s="856"/>
      <c r="TGN2" s="856"/>
      <c r="TGO2" s="856"/>
      <c r="TGP2" s="856"/>
      <c r="TGQ2" s="856"/>
      <c r="TGR2" s="856"/>
      <c r="TGS2" s="856"/>
      <c r="TGT2" s="856"/>
      <c r="TGU2" s="856"/>
      <c r="TGV2" s="856"/>
      <c r="TGW2" s="856"/>
      <c r="TGX2" s="856"/>
      <c r="TGY2" s="856"/>
      <c r="TGZ2" s="856"/>
      <c r="THA2" s="856"/>
      <c r="THB2" s="856"/>
      <c r="THC2" s="856"/>
      <c r="THD2" s="856"/>
      <c r="THE2" s="856"/>
      <c r="THF2" s="856"/>
      <c r="THG2" s="856"/>
      <c r="THH2" s="856"/>
      <c r="THI2" s="856"/>
      <c r="THJ2" s="856"/>
      <c r="THK2" s="856"/>
      <c r="THL2" s="856"/>
      <c r="THM2" s="856"/>
      <c r="THN2" s="856"/>
      <c r="THO2" s="856"/>
      <c r="THP2" s="856"/>
      <c r="THQ2" s="856"/>
      <c r="THR2" s="856"/>
      <c r="THS2" s="856"/>
      <c r="THT2" s="856"/>
      <c r="THU2" s="856"/>
      <c r="THV2" s="856"/>
      <c r="THW2" s="856"/>
      <c r="THX2" s="856"/>
      <c r="THY2" s="856"/>
      <c r="THZ2" s="856"/>
      <c r="TIA2" s="856"/>
      <c r="TIB2" s="856"/>
      <c r="TIC2" s="856"/>
      <c r="TID2" s="856"/>
      <c r="TIE2" s="856"/>
      <c r="TIF2" s="856"/>
      <c r="TIG2" s="856"/>
      <c r="TIH2" s="856"/>
      <c r="TII2" s="856"/>
      <c r="TIJ2" s="856"/>
      <c r="TIK2" s="856"/>
      <c r="TIL2" s="856"/>
      <c r="TIM2" s="856"/>
      <c r="TIN2" s="856"/>
      <c r="TIO2" s="856"/>
      <c r="TIP2" s="856"/>
      <c r="TIQ2" s="856"/>
      <c r="TIR2" s="856"/>
      <c r="TIS2" s="856"/>
      <c r="TIT2" s="856"/>
      <c r="TIU2" s="856"/>
      <c r="TIV2" s="856"/>
      <c r="TIW2" s="856"/>
      <c r="TIX2" s="856"/>
      <c r="TIY2" s="856"/>
      <c r="TIZ2" s="856"/>
      <c r="TJA2" s="856"/>
      <c r="TJB2" s="856"/>
      <c r="TJC2" s="856"/>
      <c r="TJD2" s="856"/>
      <c r="TJE2" s="856"/>
      <c r="TJF2" s="856"/>
      <c r="TJG2" s="856"/>
      <c r="TJH2" s="856"/>
      <c r="TJI2" s="856"/>
      <c r="TJJ2" s="856"/>
      <c r="TJK2" s="856"/>
      <c r="TJL2" s="856"/>
      <c r="TJM2" s="856"/>
      <c r="TJN2" s="856"/>
      <c r="TJO2" s="856"/>
      <c r="TJP2" s="856"/>
      <c r="TJQ2" s="856"/>
      <c r="TJR2" s="856"/>
      <c r="TJS2" s="856"/>
      <c r="TJT2" s="856"/>
      <c r="TJU2" s="856"/>
      <c r="TJV2" s="856"/>
      <c r="TJW2" s="856"/>
      <c r="TJX2" s="856"/>
      <c r="TJY2" s="856"/>
      <c r="TJZ2" s="856"/>
      <c r="TKA2" s="856"/>
      <c r="TKB2" s="856"/>
      <c r="TKC2" s="856"/>
      <c r="TKD2" s="856"/>
      <c r="TKE2" s="856"/>
      <c r="TKF2" s="856"/>
      <c r="TKG2" s="856"/>
      <c r="TKH2" s="856"/>
      <c r="TKI2" s="856"/>
      <c r="TKJ2" s="856"/>
      <c r="TKK2" s="856"/>
      <c r="TKL2" s="856"/>
      <c r="TKM2" s="856"/>
      <c r="TKN2" s="856"/>
      <c r="TKO2" s="856"/>
      <c r="TKP2" s="856"/>
      <c r="TKQ2" s="856"/>
      <c r="TKR2" s="856"/>
      <c r="TKS2" s="856"/>
      <c r="TKT2" s="856"/>
      <c r="TKU2" s="856"/>
      <c r="TKV2" s="856"/>
      <c r="TKW2" s="856"/>
      <c r="TKX2" s="856"/>
      <c r="TKY2" s="856"/>
      <c r="TKZ2" s="856"/>
      <c r="TLA2" s="856"/>
      <c r="TLB2" s="856"/>
      <c r="TLC2" s="856"/>
      <c r="TLD2" s="856"/>
      <c r="TLE2" s="856"/>
      <c r="TLF2" s="856"/>
      <c r="TLG2" s="856"/>
      <c r="TLH2" s="856"/>
      <c r="TLI2" s="856"/>
      <c r="TLJ2" s="856"/>
      <c r="TLK2" s="856"/>
      <c r="TLL2" s="856"/>
      <c r="TLM2" s="856"/>
      <c r="TLN2" s="856"/>
      <c r="TLO2" s="856"/>
      <c r="TLP2" s="856"/>
      <c r="TLQ2" s="856"/>
      <c r="TLR2" s="856"/>
      <c r="TLS2" s="856"/>
      <c r="TLT2" s="856"/>
      <c r="TLU2" s="856"/>
      <c r="TLV2" s="856"/>
      <c r="TLW2" s="856"/>
      <c r="TLX2" s="856"/>
      <c r="TLY2" s="856"/>
      <c r="TLZ2" s="856"/>
      <c r="TMA2" s="856"/>
      <c r="TMB2" s="856"/>
      <c r="TMC2" s="856"/>
      <c r="TMD2" s="856"/>
      <c r="TME2" s="856"/>
      <c r="TMF2" s="856"/>
      <c r="TMG2" s="856"/>
      <c r="TMH2" s="856"/>
      <c r="TMI2" s="856"/>
      <c r="TMJ2" s="856"/>
      <c r="TMK2" s="856"/>
      <c r="TML2" s="856"/>
      <c r="TMM2" s="856"/>
      <c r="TMN2" s="856"/>
      <c r="TMO2" s="856"/>
      <c r="TMP2" s="856"/>
      <c r="TMQ2" s="856"/>
      <c r="TMR2" s="856"/>
      <c r="TMS2" s="856"/>
      <c r="TMT2" s="856"/>
      <c r="TMU2" s="856"/>
      <c r="TMV2" s="856"/>
      <c r="TMW2" s="856"/>
      <c r="TMX2" s="856"/>
      <c r="TMY2" s="856"/>
      <c r="TMZ2" s="856"/>
      <c r="TNA2" s="856"/>
      <c r="TNB2" s="856"/>
      <c r="TNC2" s="856"/>
      <c r="TND2" s="856"/>
      <c r="TNE2" s="856"/>
      <c r="TNF2" s="856"/>
      <c r="TNG2" s="856"/>
      <c r="TNH2" s="856"/>
      <c r="TNI2" s="856"/>
      <c r="TNJ2" s="856"/>
      <c r="TNK2" s="856"/>
      <c r="TNL2" s="856"/>
      <c r="TNM2" s="856"/>
      <c r="TNN2" s="856"/>
      <c r="TNO2" s="856"/>
      <c r="TNP2" s="856"/>
      <c r="TNQ2" s="856"/>
      <c r="TNR2" s="856"/>
      <c r="TNS2" s="856"/>
      <c r="TNT2" s="856"/>
      <c r="TNU2" s="856"/>
      <c r="TNV2" s="856"/>
      <c r="TNW2" s="856"/>
      <c r="TNX2" s="856"/>
      <c r="TNY2" s="856"/>
      <c r="TNZ2" s="856"/>
      <c r="TOA2" s="856"/>
      <c r="TOB2" s="856"/>
      <c r="TOC2" s="856"/>
      <c r="TOD2" s="856"/>
      <c r="TOE2" s="856"/>
      <c r="TOF2" s="856"/>
      <c r="TOG2" s="856"/>
      <c r="TOH2" s="856"/>
      <c r="TOI2" s="856"/>
      <c r="TOJ2" s="856"/>
      <c r="TOK2" s="856"/>
      <c r="TOL2" s="856"/>
      <c r="TOM2" s="856"/>
      <c r="TON2" s="856"/>
      <c r="TOO2" s="856"/>
      <c r="TOP2" s="856"/>
      <c r="TOQ2" s="856"/>
      <c r="TOR2" s="856"/>
      <c r="TOS2" s="856"/>
      <c r="TOT2" s="856"/>
      <c r="TOU2" s="856"/>
      <c r="TOV2" s="856"/>
      <c r="TOW2" s="856"/>
      <c r="TOX2" s="856"/>
      <c r="TOY2" s="856"/>
      <c r="TOZ2" s="856"/>
      <c r="TPA2" s="856"/>
      <c r="TPB2" s="856"/>
      <c r="TPC2" s="856"/>
      <c r="TPD2" s="856"/>
      <c r="TPE2" s="856"/>
      <c r="TPF2" s="856"/>
      <c r="TPG2" s="856"/>
      <c r="TPH2" s="856"/>
      <c r="TPI2" s="856"/>
      <c r="TPJ2" s="856"/>
      <c r="TPK2" s="856"/>
      <c r="TPL2" s="856"/>
      <c r="TPM2" s="856"/>
      <c r="TPN2" s="856"/>
      <c r="TPO2" s="856"/>
      <c r="TPP2" s="856"/>
      <c r="TPQ2" s="856"/>
      <c r="TPR2" s="856"/>
      <c r="TPS2" s="856"/>
      <c r="TPT2" s="856"/>
      <c r="TPU2" s="856"/>
      <c r="TPV2" s="856"/>
      <c r="TPW2" s="856"/>
      <c r="TPX2" s="856"/>
      <c r="TPY2" s="856"/>
      <c r="TPZ2" s="856"/>
      <c r="TQA2" s="856"/>
      <c r="TQB2" s="856"/>
      <c r="TQC2" s="856"/>
      <c r="TQD2" s="856"/>
      <c r="TQE2" s="856"/>
      <c r="TQF2" s="856"/>
      <c r="TQG2" s="856"/>
      <c r="TQH2" s="856"/>
      <c r="TQI2" s="856"/>
      <c r="TQJ2" s="856"/>
      <c r="TQK2" s="856"/>
      <c r="TQL2" s="856"/>
      <c r="TQM2" s="856"/>
      <c r="TQN2" s="856"/>
      <c r="TQO2" s="856"/>
      <c r="TQP2" s="856"/>
      <c r="TQQ2" s="856"/>
      <c r="TQR2" s="856"/>
      <c r="TQS2" s="856"/>
      <c r="TQT2" s="856"/>
      <c r="TQU2" s="856"/>
      <c r="TQV2" s="856"/>
      <c r="TQW2" s="856"/>
      <c r="TQX2" s="856"/>
      <c r="TQY2" s="856"/>
      <c r="TQZ2" s="856"/>
      <c r="TRA2" s="856"/>
      <c r="TRB2" s="856"/>
      <c r="TRC2" s="856"/>
      <c r="TRD2" s="856"/>
      <c r="TRE2" s="856"/>
      <c r="TRF2" s="856"/>
      <c r="TRG2" s="856"/>
      <c r="TRH2" s="856"/>
      <c r="TRI2" s="856"/>
      <c r="TRJ2" s="856"/>
      <c r="TRK2" s="856"/>
      <c r="TRL2" s="856"/>
      <c r="TRM2" s="856"/>
      <c r="TRN2" s="856"/>
      <c r="TRO2" s="856"/>
      <c r="TRP2" s="856"/>
      <c r="TRQ2" s="856"/>
      <c r="TRR2" s="856"/>
      <c r="TRS2" s="856"/>
      <c r="TRT2" s="856"/>
      <c r="TRU2" s="856"/>
      <c r="TRV2" s="856"/>
      <c r="TRW2" s="856"/>
      <c r="TRX2" s="856"/>
      <c r="TRY2" s="856"/>
      <c r="TRZ2" s="856"/>
      <c r="TSA2" s="856"/>
      <c r="TSB2" s="856"/>
      <c r="TSC2" s="856"/>
      <c r="TSD2" s="856"/>
      <c r="TSE2" s="856"/>
      <c r="TSF2" s="856"/>
      <c r="TSG2" s="856"/>
      <c r="TSH2" s="856"/>
      <c r="TSI2" s="856"/>
      <c r="TSJ2" s="856"/>
      <c r="TSK2" s="856"/>
      <c r="TSL2" s="856"/>
      <c r="TSM2" s="856"/>
      <c r="TSN2" s="856"/>
      <c r="TSO2" s="856"/>
      <c r="TSP2" s="856"/>
      <c r="TSQ2" s="856"/>
      <c r="TSR2" s="856"/>
      <c r="TSS2" s="856"/>
      <c r="TST2" s="856"/>
      <c r="TSU2" s="856"/>
      <c r="TSV2" s="856"/>
      <c r="TSW2" s="856"/>
      <c r="TSX2" s="856"/>
      <c r="TSY2" s="856"/>
      <c r="TSZ2" s="856"/>
      <c r="TTA2" s="856"/>
      <c r="TTB2" s="856"/>
      <c r="TTC2" s="856"/>
      <c r="TTD2" s="856"/>
      <c r="TTE2" s="856"/>
      <c r="TTF2" s="856"/>
      <c r="TTG2" s="856"/>
      <c r="TTH2" s="856"/>
      <c r="TTI2" s="856"/>
      <c r="TTJ2" s="856"/>
      <c r="TTK2" s="856"/>
      <c r="TTL2" s="856"/>
      <c r="TTM2" s="856"/>
      <c r="TTN2" s="856"/>
      <c r="TTO2" s="856"/>
      <c r="TTP2" s="856"/>
      <c r="TTQ2" s="856"/>
      <c r="TTR2" s="856"/>
      <c r="TTS2" s="856"/>
      <c r="TTT2" s="856"/>
      <c r="TTU2" s="856"/>
      <c r="TTV2" s="856"/>
      <c r="TTW2" s="856"/>
      <c r="TTX2" s="856"/>
      <c r="TTY2" s="856"/>
      <c r="TTZ2" s="856"/>
      <c r="TUA2" s="856"/>
      <c r="TUB2" s="856"/>
      <c r="TUC2" s="856"/>
      <c r="TUD2" s="856"/>
      <c r="TUE2" s="856"/>
      <c r="TUF2" s="856"/>
      <c r="TUG2" s="856"/>
      <c r="TUH2" s="856"/>
      <c r="TUI2" s="856"/>
      <c r="TUJ2" s="856"/>
      <c r="TUK2" s="856"/>
      <c r="TUL2" s="856"/>
      <c r="TUM2" s="856"/>
      <c r="TUN2" s="856"/>
      <c r="TUO2" s="856"/>
      <c r="TUP2" s="856"/>
      <c r="TUQ2" s="856"/>
      <c r="TUR2" s="856"/>
      <c r="TUS2" s="856"/>
      <c r="TUT2" s="856"/>
      <c r="TUU2" s="856"/>
      <c r="TUV2" s="856"/>
      <c r="TUW2" s="856"/>
      <c r="TUX2" s="856"/>
      <c r="TUY2" s="856"/>
      <c r="TUZ2" s="856"/>
      <c r="TVA2" s="856"/>
      <c r="TVB2" s="856"/>
      <c r="TVC2" s="856"/>
      <c r="TVD2" s="856"/>
      <c r="TVE2" s="856"/>
      <c r="TVF2" s="856"/>
      <c r="TVG2" s="856"/>
      <c r="TVH2" s="856"/>
      <c r="TVI2" s="856"/>
      <c r="TVJ2" s="856"/>
      <c r="TVK2" s="856"/>
      <c r="TVL2" s="856"/>
      <c r="TVM2" s="856"/>
      <c r="TVN2" s="856"/>
      <c r="TVO2" s="856"/>
      <c r="TVP2" s="856"/>
      <c r="TVQ2" s="856"/>
      <c r="TVR2" s="856"/>
      <c r="TVS2" s="856"/>
      <c r="TVT2" s="856"/>
      <c r="TVU2" s="856"/>
      <c r="TVV2" s="856"/>
      <c r="TVW2" s="856"/>
      <c r="TVX2" s="856"/>
      <c r="TVY2" s="856"/>
      <c r="TVZ2" s="856"/>
      <c r="TWA2" s="856"/>
      <c r="TWB2" s="856"/>
      <c r="TWC2" s="856"/>
      <c r="TWD2" s="856"/>
      <c r="TWE2" s="856"/>
      <c r="TWF2" s="856"/>
      <c r="TWG2" s="856"/>
      <c r="TWH2" s="856"/>
      <c r="TWI2" s="856"/>
      <c r="TWJ2" s="856"/>
      <c r="TWK2" s="856"/>
      <c r="TWL2" s="856"/>
      <c r="TWM2" s="856"/>
      <c r="TWN2" s="856"/>
      <c r="TWO2" s="856"/>
      <c r="TWP2" s="856"/>
      <c r="TWQ2" s="856"/>
      <c r="TWR2" s="856"/>
      <c r="TWS2" s="856"/>
      <c r="TWT2" s="856"/>
      <c r="TWU2" s="856"/>
      <c r="TWV2" s="856"/>
      <c r="TWW2" s="856"/>
      <c r="TWX2" s="856"/>
      <c r="TWY2" s="856"/>
      <c r="TWZ2" s="856"/>
      <c r="TXA2" s="856"/>
      <c r="TXB2" s="856"/>
      <c r="TXC2" s="856"/>
      <c r="TXD2" s="856"/>
      <c r="TXE2" s="856"/>
      <c r="TXF2" s="856"/>
      <c r="TXG2" s="856"/>
      <c r="TXH2" s="856"/>
      <c r="TXI2" s="856"/>
      <c r="TXJ2" s="856"/>
      <c r="TXK2" s="856"/>
      <c r="TXL2" s="856"/>
      <c r="TXM2" s="856"/>
      <c r="TXN2" s="856"/>
      <c r="TXO2" s="856"/>
      <c r="TXP2" s="856"/>
      <c r="TXQ2" s="856"/>
      <c r="TXR2" s="856"/>
      <c r="TXS2" s="856"/>
      <c r="TXT2" s="856"/>
      <c r="TXU2" s="856"/>
      <c r="TXV2" s="856"/>
      <c r="TXW2" s="856"/>
      <c r="TXX2" s="856"/>
      <c r="TXY2" s="856"/>
      <c r="TXZ2" s="856"/>
      <c r="TYA2" s="856"/>
      <c r="TYB2" s="856"/>
      <c r="TYC2" s="856"/>
      <c r="TYD2" s="856"/>
      <c r="TYE2" s="856"/>
      <c r="TYF2" s="856"/>
      <c r="TYG2" s="856"/>
      <c r="TYH2" s="856"/>
      <c r="TYI2" s="856"/>
      <c r="TYJ2" s="856"/>
      <c r="TYK2" s="856"/>
      <c r="TYL2" s="856"/>
      <c r="TYM2" s="856"/>
      <c r="TYN2" s="856"/>
      <c r="TYO2" s="856"/>
      <c r="TYP2" s="856"/>
      <c r="TYQ2" s="856"/>
      <c r="TYR2" s="856"/>
      <c r="TYS2" s="856"/>
      <c r="TYT2" s="856"/>
      <c r="TYU2" s="856"/>
      <c r="TYV2" s="856"/>
      <c r="TYW2" s="856"/>
      <c r="TYX2" s="856"/>
      <c r="TYY2" s="856"/>
      <c r="TYZ2" s="856"/>
      <c r="TZA2" s="856"/>
      <c r="TZB2" s="856"/>
      <c r="TZC2" s="856"/>
      <c r="TZD2" s="856"/>
      <c r="TZE2" s="856"/>
      <c r="TZF2" s="856"/>
      <c r="TZG2" s="856"/>
      <c r="TZH2" s="856"/>
      <c r="TZI2" s="856"/>
      <c r="TZJ2" s="856"/>
      <c r="TZK2" s="856"/>
      <c r="TZL2" s="856"/>
      <c r="TZM2" s="856"/>
      <c r="TZN2" s="856"/>
      <c r="TZO2" s="856"/>
      <c r="TZP2" s="856"/>
      <c r="TZQ2" s="856"/>
      <c r="TZR2" s="856"/>
      <c r="TZS2" s="856"/>
      <c r="TZT2" s="856"/>
      <c r="TZU2" s="856"/>
      <c r="TZV2" s="856"/>
      <c r="TZW2" s="856"/>
      <c r="TZX2" s="856"/>
      <c r="TZY2" s="856"/>
      <c r="TZZ2" s="856"/>
      <c r="UAA2" s="856"/>
      <c r="UAB2" s="856"/>
      <c r="UAC2" s="856"/>
      <c r="UAD2" s="856"/>
      <c r="UAE2" s="856"/>
      <c r="UAF2" s="856"/>
      <c r="UAG2" s="856"/>
      <c r="UAH2" s="856"/>
      <c r="UAI2" s="856"/>
      <c r="UAJ2" s="856"/>
      <c r="UAK2" s="856"/>
      <c r="UAL2" s="856"/>
      <c r="UAM2" s="856"/>
      <c r="UAN2" s="856"/>
      <c r="UAO2" s="856"/>
      <c r="UAP2" s="856"/>
      <c r="UAQ2" s="856"/>
      <c r="UAR2" s="856"/>
      <c r="UAS2" s="856"/>
      <c r="UAT2" s="856"/>
      <c r="UAU2" s="856"/>
      <c r="UAV2" s="856"/>
      <c r="UAW2" s="856"/>
      <c r="UAX2" s="856"/>
      <c r="UAY2" s="856"/>
      <c r="UAZ2" s="856"/>
      <c r="UBA2" s="856"/>
      <c r="UBB2" s="856"/>
      <c r="UBC2" s="856"/>
      <c r="UBD2" s="856"/>
      <c r="UBE2" s="856"/>
      <c r="UBF2" s="856"/>
      <c r="UBG2" s="856"/>
      <c r="UBH2" s="856"/>
      <c r="UBI2" s="856"/>
      <c r="UBJ2" s="856"/>
      <c r="UBK2" s="856"/>
      <c r="UBL2" s="856"/>
      <c r="UBM2" s="856"/>
      <c r="UBN2" s="856"/>
      <c r="UBO2" s="856"/>
      <c r="UBP2" s="856"/>
      <c r="UBQ2" s="856"/>
      <c r="UBR2" s="856"/>
      <c r="UBS2" s="856"/>
      <c r="UBT2" s="856"/>
      <c r="UBU2" s="856"/>
      <c r="UBV2" s="856"/>
      <c r="UBW2" s="856"/>
      <c r="UBX2" s="856"/>
      <c r="UBY2" s="856"/>
      <c r="UBZ2" s="856"/>
      <c r="UCA2" s="856"/>
      <c r="UCB2" s="856"/>
      <c r="UCC2" s="856"/>
      <c r="UCD2" s="856"/>
      <c r="UCE2" s="856"/>
      <c r="UCF2" s="856"/>
      <c r="UCG2" s="856"/>
      <c r="UCH2" s="856"/>
      <c r="UCI2" s="856"/>
      <c r="UCJ2" s="856"/>
      <c r="UCK2" s="856"/>
      <c r="UCL2" s="856"/>
      <c r="UCM2" s="856"/>
      <c r="UCN2" s="856"/>
      <c r="UCO2" s="856"/>
      <c r="UCP2" s="856"/>
      <c r="UCQ2" s="856"/>
      <c r="UCR2" s="856"/>
      <c r="UCS2" s="856"/>
      <c r="UCT2" s="856"/>
      <c r="UCU2" s="856"/>
      <c r="UCV2" s="856"/>
      <c r="UCW2" s="856"/>
      <c r="UCX2" s="856"/>
      <c r="UCY2" s="856"/>
      <c r="UCZ2" s="856"/>
      <c r="UDA2" s="856"/>
      <c r="UDB2" s="856"/>
      <c r="UDC2" s="856"/>
      <c r="UDD2" s="856"/>
      <c r="UDE2" s="856"/>
      <c r="UDF2" s="856"/>
      <c r="UDG2" s="856"/>
      <c r="UDH2" s="856"/>
      <c r="UDI2" s="856"/>
      <c r="UDJ2" s="856"/>
      <c r="UDK2" s="856"/>
      <c r="UDL2" s="856"/>
      <c r="UDM2" s="856"/>
      <c r="UDN2" s="856"/>
      <c r="UDO2" s="856"/>
      <c r="UDP2" s="856"/>
      <c r="UDQ2" s="856"/>
      <c r="UDR2" s="856"/>
      <c r="UDS2" s="856"/>
      <c r="UDT2" s="856"/>
      <c r="UDU2" s="856"/>
      <c r="UDV2" s="856"/>
      <c r="UDW2" s="856"/>
      <c r="UDX2" s="856"/>
      <c r="UDY2" s="856"/>
      <c r="UDZ2" s="856"/>
      <c r="UEA2" s="856"/>
      <c r="UEB2" s="856"/>
      <c r="UEC2" s="856"/>
      <c r="UED2" s="856"/>
      <c r="UEE2" s="856"/>
      <c r="UEF2" s="856"/>
      <c r="UEG2" s="856"/>
      <c r="UEH2" s="856"/>
      <c r="UEI2" s="856"/>
      <c r="UEJ2" s="856"/>
      <c r="UEK2" s="856"/>
      <c r="UEL2" s="856"/>
      <c r="UEM2" s="856"/>
      <c r="UEN2" s="856"/>
      <c r="UEO2" s="856"/>
      <c r="UEP2" s="856"/>
      <c r="UEQ2" s="856"/>
      <c r="UER2" s="856"/>
      <c r="UES2" s="856"/>
      <c r="UET2" s="856"/>
      <c r="UEU2" s="856"/>
      <c r="UEV2" s="856"/>
      <c r="UEW2" s="856"/>
      <c r="UEX2" s="856"/>
      <c r="UEY2" s="856"/>
      <c r="UEZ2" s="856"/>
      <c r="UFA2" s="856"/>
      <c r="UFB2" s="856"/>
      <c r="UFC2" s="856"/>
      <c r="UFD2" s="856"/>
      <c r="UFE2" s="856"/>
      <c r="UFF2" s="856"/>
      <c r="UFG2" s="856"/>
      <c r="UFH2" s="856"/>
      <c r="UFI2" s="856"/>
      <c r="UFJ2" s="856"/>
      <c r="UFK2" s="856"/>
      <c r="UFL2" s="856"/>
      <c r="UFM2" s="856"/>
      <c r="UFN2" s="856"/>
      <c r="UFO2" s="856"/>
      <c r="UFP2" s="856"/>
      <c r="UFQ2" s="856"/>
      <c r="UFR2" s="856"/>
      <c r="UFS2" s="856"/>
      <c r="UFT2" s="856"/>
      <c r="UFU2" s="856"/>
      <c r="UFV2" s="856"/>
      <c r="UFW2" s="856"/>
      <c r="UFX2" s="856"/>
      <c r="UFY2" s="856"/>
      <c r="UFZ2" s="856"/>
      <c r="UGA2" s="856"/>
      <c r="UGB2" s="856"/>
      <c r="UGC2" s="856"/>
      <c r="UGD2" s="856"/>
      <c r="UGE2" s="856"/>
      <c r="UGF2" s="856"/>
      <c r="UGG2" s="856"/>
      <c r="UGH2" s="856"/>
      <c r="UGI2" s="856"/>
      <c r="UGJ2" s="856"/>
      <c r="UGK2" s="856"/>
      <c r="UGL2" s="856"/>
      <c r="UGM2" s="856"/>
      <c r="UGN2" s="856"/>
      <c r="UGO2" s="856"/>
      <c r="UGP2" s="856"/>
      <c r="UGQ2" s="856"/>
      <c r="UGR2" s="856"/>
      <c r="UGS2" s="856"/>
      <c r="UGT2" s="856"/>
      <c r="UGU2" s="856"/>
      <c r="UGV2" s="856"/>
      <c r="UGW2" s="856"/>
      <c r="UGX2" s="856"/>
      <c r="UGY2" s="856"/>
      <c r="UGZ2" s="856"/>
      <c r="UHA2" s="856"/>
      <c r="UHB2" s="856"/>
      <c r="UHC2" s="856"/>
      <c r="UHD2" s="856"/>
      <c r="UHE2" s="856"/>
      <c r="UHF2" s="856"/>
      <c r="UHG2" s="856"/>
      <c r="UHH2" s="856"/>
      <c r="UHI2" s="856"/>
      <c r="UHJ2" s="856"/>
      <c r="UHK2" s="856"/>
      <c r="UHL2" s="856"/>
      <c r="UHM2" s="856"/>
      <c r="UHN2" s="856"/>
      <c r="UHO2" s="856"/>
      <c r="UHP2" s="856"/>
      <c r="UHQ2" s="856"/>
      <c r="UHR2" s="856"/>
      <c r="UHS2" s="856"/>
      <c r="UHT2" s="856"/>
      <c r="UHU2" s="856"/>
      <c r="UHV2" s="856"/>
      <c r="UHW2" s="856"/>
      <c r="UHX2" s="856"/>
      <c r="UHY2" s="856"/>
      <c r="UHZ2" s="856"/>
      <c r="UIA2" s="856"/>
      <c r="UIB2" s="856"/>
      <c r="UIC2" s="856"/>
      <c r="UID2" s="856"/>
      <c r="UIE2" s="856"/>
      <c r="UIF2" s="856"/>
      <c r="UIG2" s="856"/>
      <c r="UIH2" s="856"/>
      <c r="UII2" s="856"/>
      <c r="UIJ2" s="856"/>
      <c r="UIK2" s="856"/>
      <c r="UIL2" s="856"/>
      <c r="UIM2" s="856"/>
      <c r="UIN2" s="856"/>
      <c r="UIO2" s="856"/>
      <c r="UIP2" s="856"/>
      <c r="UIQ2" s="856"/>
      <c r="UIR2" s="856"/>
      <c r="UIS2" s="856"/>
      <c r="UIT2" s="856"/>
      <c r="UIU2" s="856"/>
      <c r="UIV2" s="856"/>
      <c r="UIW2" s="856"/>
      <c r="UIX2" s="856"/>
      <c r="UIY2" s="856"/>
      <c r="UIZ2" s="856"/>
      <c r="UJA2" s="856"/>
      <c r="UJB2" s="856"/>
      <c r="UJC2" s="856"/>
      <c r="UJD2" s="856"/>
      <c r="UJE2" s="856"/>
      <c r="UJF2" s="856"/>
      <c r="UJG2" s="856"/>
      <c r="UJH2" s="856"/>
      <c r="UJI2" s="856"/>
      <c r="UJJ2" s="856"/>
      <c r="UJK2" s="856"/>
      <c r="UJL2" s="856"/>
      <c r="UJM2" s="856"/>
      <c r="UJN2" s="856"/>
      <c r="UJO2" s="856"/>
      <c r="UJP2" s="856"/>
      <c r="UJQ2" s="856"/>
      <c r="UJR2" s="856"/>
      <c r="UJS2" s="856"/>
      <c r="UJT2" s="856"/>
      <c r="UJU2" s="856"/>
      <c r="UJV2" s="856"/>
      <c r="UJW2" s="856"/>
      <c r="UJX2" s="856"/>
      <c r="UJY2" s="856"/>
      <c r="UJZ2" s="856"/>
      <c r="UKA2" s="856"/>
      <c r="UKB2" s="856"/>
      <c r="UKC2" s="856"/>
      <c r="UKD2" s="856"/>
      <c r="UKE2" s="856"/>
      <c r="UKF2" s="856"/>
      <c r="UKG2" s="856"/>
      <c r="UKH2" s="856"/>
      <c r="UKI2" s="856"/>
      <c r="UKJ2" s="856"/>
      <c r="UKK2" s="856"/>
      <c r="UKL2" s="856"/>
      <c r="UKM2" s="856"/>
      <c r="UKN2" s="856"/>
      <c r="UKO2" s="856"/>
      <c r="UKP2" s="856"/>
      <c r="UKQ2" s="856"/>
      <c r="UKR2" s="856"/>
      <c r="UKS2" s="856"/>
      <c r="UKT2" s="856"/>
      <c r="UKU2" s="856"/>
      <c r="UKV2" s="856"/>
      <c r="UKW2" s="856"/>
      <c r="UKX2" s="856"/>
      <c r="UKY2" s="856"/>
      <c r="UKZ2" s="856"/>
      <c r="ULA2" s="856"/>
      <c r="ULB2" s="856"/>
      <c r="ULC2" s="856"/>
      <c r="ULD2" s="856"/>
      <c r="ULE2" s="856"/>
      <c r="ULF2" s="856"/>
      <c r="ULG2" s="856"/>
      <c r="ULH2" s="856"/>
      <c r="ULI2" s="856"/>
      <c r="ULJ2" s="856"/>
      <c r="ULK2" s="856"/>
      <c r="ULL2" s="856"/>
      <c r="ULM2" s="856"/>
      <c r="ULN2" s="856"/>
      <c r="ULO2" s="856"/>
      <c r="ULP2" s="856"/>
      <c r="ULQ2" s="856"/>
      <c r="ULR2" s="856"/>
      <c r="ULS2" s="856"/>
      <c r="ULT2" s="856"/>
      <c r="ULU2" s="856"/>
      <c r="ULV2" s="856"/>
      <c r="ULW2" s="856"/>
      <c r="ULX2" s="856"/>
      <c r="ULY2" s="856"/>
      <c r="ULZ2" s="856"/>
      <c r="UMA2" s="856"/>
      <c r="UMB2" s="856"/>
      <c r="UMC2" s="856"/>
      <c r="UMD2" s="856"/>
      <c r="UME2" s="856"/>
      <c r="UMF2" s="856"/>
      <c r="UMG2" s="856"/>
      <c r="UMH2" s="856"/>
      <c r="UMI2" s="856"/>
      <c r="UMJ2" s="856"/>
      <c r="UMK2" s="856"/>
      <c r="UML2" s="856"/>
      <c r="UMM2" s="856"/>
      <c r="UMN2" s="856"/>
      <c r="UMO2" s="856"/>
      <c r="UMP2" s="856"/>
      <c r="UMQ2" s="856"/>
      <c r="UMR2" s="856"/>
      <c r="UMS2" s="856"/>
      <c r="UMT2" s="856"/>
      <c r="UMU2" s="856"/>
      <c r="UMV2" s="856"/>
      <c r="UMW2" s="856"/>
      <c r="UMX2" s="856"/>
      <c r="UMY2" s="856"/>
      <c r="UMZ2" s="856"/>
      <c r="UNA2" s="856"/>
      <c r="UNB2" s="856"/>
      <c r="UNC2" s="856"/>
      <c r="UND2" s="856"/>
      <c r="UNE2" s="856"/>
      <c r="UNF2" s="856"/>
      <c r="UNG2" s="856"/>
      <c r="UNH2" s="856"/>
      <c r="UNI2" s="856"/>
      <c r="UNJ2" s="856"/>
      <c r="UNK2" s="856"/>
      <c r="UNL2" s="856"/>
      <c r="UNM2" s="856"/>
      <c r="UNN2" s="856"/>
      <c r="UNO2" s="856"/>
      <c r="UNP2" s="856"/>
      <c r="UNQ2" s="856"/>
      <c r="UNR2" s="856"/>
      <c r="UNS2" s="856"/>
      <c r="UNT2" s="856"/>
      <c r="UNU2" s="856"/>
      <c r="UNV2" s="856"/>
      <c r="UNW2" s="856"/>
      <c r="UNX2" s="856"/>
      <c r="UNY2" s="856"/>
      <c r="UNZ2" s="856"/>
      <c r="UOA2" s="856"/>
      <c r="UOB2" s="856"/>
      <c r="UOC2" s="856"/>
      <c r="UOD2" s="856"/>
      <c r="UOE2" s="856"/>
      <c r="UOF2" s="856"/>
      <c r="UOG2" s="856"/>
      <c r="UOH2" s="856"/>
      <c r="UOI2" s="856"/>
      <c r="UOJ2" s="856"/>
      <c r="UOK2" s="856"/>
      <c r="UOL2" s="856"/>
      <c r="UOM2" s="856"/>
      <c r="UON2" s="856"/>
      <c r="UOO2" s="856"/>
      <c r="UOP2" s="856"/>
      <c r="UOQ2" s="856"/>
      <c r="UOR2" s="856"/>
      <c r="UOS2" s="856"/>
      <c r="UOT2" s="856"/>
      <c r="UOU2" s="856"/>
      <c r="UOV2" s="856"/>
      <c r="UOW2" s="856"/>
      <c r="UOX2" s="856"/>
      <c r="UOY2" s="856"/>
      <c r="UOZ2" s="856"/>
      <c r="UPA2" s="856"/>
      <c r="UPB2" s="856"/>
      <c r="UPC2" s="856"/>
      <c r="UPD2" s="856"/>
      <c r="UPE2" s="856"/>
      <c r="UPF2" s="856"/>
      <c r="UPG2" s="856"/>
      <c r="UPH2" s="856"/>
      <c r="UPI2" s="856"/>
      <c r="UPJ2" s="856"/>
      <c r="UPK2" s="856"/>
      <c r="UPL2" s="856"/>
      <c r="UPM2" s="856"/>
      <c r="UPN2" s="856"/>
      <c r="UPO2" s="856"/>
      <c r="UPP2" s="856"/>
      <c r="UPQ2" s="856"/>
      <c r="UPR2" s="856"/>
      <c r="UPS2" s="856"/>
      <c r="UPT2" s="856"/>
      <c r="UPU2" s="856"/>
      <c r="UPV2" s="856"/>
      <c r="UPW2" s="856"/>
      <c r="UPX2" s="856"/>
      <c r="UPY2" s="856"/>
      <c r="UPZ2" s="856"/>
      <c r="UQA2" s="856"/>
      <c r="UQB2" s="856"/>
      <c r="UQC2" s="856"/>
      <c r="UQD2" s="856"/>
      <c r="UQE2" s="856"/>
      <c r="UQF2" s="856"/>
      <c r="UQG2" s="856"/>
      <c r="UQH2" s="856"/>
      <c r="UQI2" s="856"/>
      <c r="UQJ2" s="856"/>
      <c r="UQK2" s="856"/>
      <c r="UQL2" s="856"/>
      <c r="UQM2" s="856"/>
      <c r="UQN2" s="856"/>
      <c r="UQO2" s="856"/>
      <c r="UQP2" s="856"/>
      <c r="UQQ2" s="856"/>
      <c r="UQR2" s="856"/>
      <c r="UQS2" s="856"/>
      <c r="UQT2" s="856"/>
      <c r="UQU2" s="856"/>
      <c r="UQV2" s="856"/>
      <c r="UQW2" s="856"/>
      <c r="UQX2" s="856"/>
      <c r="UQY2" s="856"/>
      <c r="UQZ2" s="856"/>
      <c r="URA2" s="856"/>
      <c r="URB2" s="856"/>
      <c r="URC2" s="856"/>
      <c r="URD2" s="856"/>
      <c r="URE2" s="856"/>
      <c r="URF2" s="856"/>
      <c r="URG2" s="856"/>
      <c r="URH2" s="856"/>
      <c r="URI2" s="856"/>
      <c r="URJ2" s="856"/>
      <c r="URK2" s="856"/>
      <c r="URL2" s="856"/>
      <c r="URM2" s="856"/>
      <c r="URN2" s="856"/>
      <c r="URO2" s="856"/>
      <c r="URP2" s="856"/>
      <c r="URQ2" s="856"/>
      <c r="URR2" s="856"/>
      <c r="URS2" s="856"/>
      <c r="URT2" s="856"/>
      <c r="URU2" s="856"/>
      <c r="URV2" s="856"/>
      <c r="URW2" s="856"/>
      <c r="URX2" s="856"/>
      <c r="URY2" s="856"/>
      <c r="URZ2" s="856"/>
      <c r="USA2" s="856"/>
      <c r="USB2" s="856"/>
      <c r="USC2" s="856"/>
      <c r="USD2" s="856"/>
      <c r="USE2" s="856"/>
      <c r="USF2" s="856"/>
      <c r="USG2" s="856"/>
      <c r="USH2" s="856"/>
      <c r="USI2" s="856"/>
      <c r="USJ2" s="856"/>
      <c r="USK2" s="856"/>
      <c r="USL2" s="856"/>
      <c r="USM2" s="856"/>
      <c r="USN2" s="856"/>
      <c r="USO2" s="856"/>
      <c r="USP2" s="856"/>
      <c r="USQ2" s="856"/>
      <c r="USR2" s="856"/>
      <c r="USS2" s="856"/>
      <c r="UST2" s="856"/>
      <c r="USU2" s="856"/>
      <c r="USV2" s="856"/>
      <c r="USW2" s="856"/>
      <c r="USX2" s="856"/>
      <c r="USY2" s="856"/>
      <c r="USZ2" s="856"/>
      <c r="UTA2" s="856"/>
      <c r="UTB2" s="856"/>
      <c r="UTC2" s="856"/>
      <c r="UTD2" s="856"/>
      <c r="UTE2" s="856"/>
      <c r="UTF2" s="856"/>
      <c r="UTG2" s="856"/>
      <c r="UTH2" s="856"/>
      <c r="UTI2" s="856"/>
      <c r="UTJ2" s="856"/>
      <c r="UTK2" s="856"/>
      <c r="UTL2" s="856"/>
      <c r="UTM2" s="856"/>
      <c r="UTN2" s="856"/>
      <c r="UTO2" s="856"/>
      <c r="UTP2" s="856"/>
      <c r="UTQ2" s="856"/>
      <c r="UTR2" s="856"/>
      <c r="UTS2" s="856"/>
      <c r="UTT2" s="856"/>
      <c r="UTU2" s="856"/>
      <c r="UTV2" s="856"/>
      <c r="UTW2" s="856"/>
      <c r="UTX2" s="856"/>
      <c r="UTY2" s="856"/>
      <c r="UTZ2" s="856"/>
      <c r="UUA2" s="856"/>
      <c r="UUB2" s="856"/>
      <c r="UUC2" s="856"/>
      <c r="UUD2" s="856"/>
      <c r="UUE2" s="856"/>
      <c r="UUF2" s="856"/>
      <c r="UUG2" s="856"/>
      <c r="UUH2" s="856"/>
      <c r="UUI2" s="856"/>
      <c r="UUJ2" s="856"/>
      <c r="UUK2" s="856"/>
      <c r="UUL2" s="856"/>
      <c r="UUM2" s="856"/>
      <c r="UUN2" s="856"/>
      <c r="UUO2" s="856"/>
      <c r="UUP2" s="856"/>
      <c r="UUQ2" s="856"/>
      <c r="UUR2" s="856"/>
      <c r="UUS2" s="856"/>
      <c r="UUT2" s="856"/>
      <c r="UUU2" s="856"/>
      <c r="UUV2" s="856"/>
      <c r="UUW2" s="856"/>
      <c r="UUX2" s="856"/>
      <c r="UUY2" s="856"/>
      <c r="UUZ2" s="856"/>
      <c r="UVA2" s="856"/>
      <c r="UVB2" s="856"/>
      <c r="UVC2" s="856"/>
      <c r="UVD2" s="856"/>
      <c r="UVE2" s="856"/>
      <c r="UVF2" s="856"/>
      <c r="UVG2" s="856"/>
      <c r="UVH2" s="856"/>
      <c r="UVI2" s="856"/>
      <c r="UVJ2" s="856"/>
      <c r="UVK2" s="856"/>
      <c r="UVL2" s="856"/>
      <c r="UVM2" s="856"/>
      <c r="UVN2" s="856"/>
      <c r="UVO2" s="856"/>
      <c r="UVP2" s="856"/>
      <c r="UVQ2" s="856"/>
      <c r="UVR2" s="856"/>
      <c r="UVS2" s="856"/>
      <c r="UVT2" s="856"/>
      <c r="UVU2" s="856"/>
      <c r="UVV2" s="856"/>
      <c r="UVW2" s="856"/>
      <c r="UVX2" s="856"/>
      <c r="UVY2" s="856"/>
      <c r="UVZ2" s="856"/>
      <c r="UWA2" s="856"/>
      <c r="UWB2" s="856"/>
      <c r="UWC2" s="856"/>
      <c r="UWD2" s="856"/>
      <c r="UWE2" s="856"/>
      <c r="UWF2" s="856"/>
      <c r="UWG2" s="856"/>
      <c r="UWH2" s="856"/>
      <c r="UWI2" s="856"/>
      <c r="UWJ2" s="856"/>
      <c r="UWK2" s="856"/>
      <c r="UWL2" s="856"/>
      <c r="UWM2" s="856"/>
      <c r="UWN2" s="856"/>
      <c r="UWO2" s="856"/>
      <c r="UWP2" s="856"/>
      <c r="UWQ2" s="856"/>
      <c r="UWR2" s="856"/>
      <c r="UWS2" s="856"/>
      <c r="UWT2" s="856"/>
      <c r="UWU2" s="856"/>
      <c r="UWV2" s="856"/>
      <c r="UWW2" s="856"/>
      <c r="UWX2" s="856"/>
      <c r="UWY2" s="856"/>
      <c r="UWZ2" s="856"/>
      <c r="UXA2" s="856"/>
      <c r="UXB2" s="856"/>
      <c r="UXC2" s="856"/>
      <c r="UXD2" s="856"/>
      <c r="UXE2" s="856"/>
      <c r="UXF2" s="856"/>
      <c r="UXG2" s="856"/>
      <c r="UXH2" s="856"/>
      <c r="UXI2" s="856"/>
      <c r="UXJ2" s="856"/>
      <c r="UXK2" s="856"/>
      <c r="UXL2" s="856"/>
      <c r="UXM2" s="856"/>
      <c r="UXN2" s="856"/>
      <c r="UXO2" s="856"/>
      <c r="UXP2" s="856"/>
      <c r="UXQ2" s="856"/>
      <c r="UXR2" s="856"/>
      <c r="UXS2" s="856"/>
      <c r="UXT2" s="856"/>
      <c r="UXU2" s="856"/>
      <c r="UXV2" s="856"/>
      <c r="UXW2" s="856"/>
      <c r="UXX2" s="856"/>
      <c r="UXY2" s="856"/>
      <c r="UXZ2" s="856"/>
      <c r="UYA2" s="856"/>
      <c r="UYB2" s="856"/>
      <c r="UYC2" s="856"/>
      <c r="UYD2" s="856"/>
      <c r="UYE2" s="856"/>
      <c r="UYF2" s="856"/>
      <c r="UYG2" s="856"/>
      <c r="UYH2" s="856"/>
      <c r="UYI2" s="856"/>
      <c r="UYJ2" s="856"/>
      <c r="UYK2" s="856"/>
      <c r="UYL2" s="856"/>
      <c r="UYM2" s="856"/>
      <c r="UYN2" s="856"/>
      <c r="UYO2" s="856"/>
      <c r="UYP2" s="856"/>
      <c r="UYQ2" s="856"/>
      <c r="UYR2" s="856"/>
      <c r="UYS2" s="856"/>
      <c r="UYT2" s="856"/>
      <c r="UYU2" s="856"/>
      <c r="UYV2" s="856"/>
      <c r="UYW2" s="856"/>
      <c r="UYX2" s="856"/>
      <c r="UYY2" s="856"/>
      <c r="UYZ2" s="856"/>
      <c r="UZA2" s="856"/>
      <c r="UZB2" s="856"/>
      <c r="UZC2" s="856"/>
      <c r="UZD2" s="856"/>
      <c r="UZE2" s="856"/>
      <c r="UZF2" s="856"/>
      <c r="UZG2" s="856"/>
      <c r="UZH2" s="856"/>
      <c r="UZI2" s="856"/>
      <c r="UZJ2" s="856"/>
      <c r="UZK2" s="856"/>
      <c r="UZL2" s="856"/>
      <c r="UZM2" s="856"/>
      <c r="UZN2" s="856"/>
      <c r="UZO2" s="856"/>
      <c r="UZP2" s="856"/>
      <c r="UZQ2" s="856"/>
      <c r="UZR2" s="856"/>
      <c r="UZS2" s="856"/>
      <c r="UZT2" s="856"/>
      <c r="UZU2" s="856"/>
      <c r="UZV2" s="856"/>
      <c r="UZW2" s="856"/>
      <c r="UZX2" s="856"/>
      <c r="UZY2" s="856"/>
      <c r="UZZ2" s="856"/>
      <c r="VAA2" s="856"/>
      <c r="VAB2" s="856"/>
      <c r="VAC2" s="856"/>
      <c r="VAD2" s="856"/>
      <c r="VAE2" s="856"/>
      <c r="VAF2" s="856"/>
      <c r="VAG2" s="856"/>
      <c r="VAH2" s="856"/>
      <c r="VAI2" s="856"/>
      <c r="VAJ2" s="856"/>
      <c r="VAK2" s="856"/>
      <c r="VAL2" s="856"/>
      <c r="VAM2" s="856"/>
      <c r="VAN2" s="856"/>
      <c r="VAO2" s="856"/>
      <c r="VAP2" s="856"/>
      <c r="VAQ2" s="856"/>
      <c r="VAR2" s="856"/>
      <c r="VAS2" s="856"/>
      <c r="VAT2" s="856"/>
      <c r="VAU2" s="856"/>
      <c r="VAV2" s="856"/>
      <c r="VAW2" s="856"/>
      <c r="VAX2" s="856"/>
      <c r="VAY2" s="856"/>
      <c r="VAZ2" s="856"/>
      <c r="VBA2" s="856"/>
      <c r="VBB2" s="856"/>
      <c r="VBC2" s="856"/>
      <c r="VBD2" s="856"/>
      <c r="VBE2" s="856"/>
      <c r="VBF2" s="856"/>
      <c r="VBG2" s="856"/>
      <c r="VBH2" s="856"/>
      <c r="VBI2" s="856"/>
      <c r="VBJ2" s="856"/>
      <c r="VBK2" s="856"/>
      <c r="VBL2" s="856"/>
      <c r="VBM2" s="856"/>
      <c r="VBN2" s="856"/>
      <c r="VBO2" s="856"/>
      <c r="VBP2" s="856"/>
      <c r="VBQ2" s="856"/>
      <c r="VBR2" s="856"/>
      <c r="VBS2" s="856"/>
      <c r="VBT2" s="856"/>
      <c r="VBU2" s="856"/>
      <c r="VBV2" s="856"/>
      <c r="VBW2" s="856"/>
      <c r="VBX2" s="856"/>
      <c r="VBY2" s="856"/>
      <c r="VBZ2" s="856"/>
      <c r="VCA2" s="856"/>
      <c r="VCB2" s="856"/>
      <c r="VCC2" s="856"/>
      <c r="VCD2" s="856"/>
      <c r="VCE2" s="856"/>
      <c r="VCF2" s="856"/>
      <c r="VCG2" s="856"/>
      <c r="VCH2" s="856"/>
      <c r="VCI2" s="856"/>
      <c r="VCJ2" s="856"/>
      <c r="VCK2" s="856"/>
      <c r="VCL2" s="856"/>
      <c r="VCM2" s="856"/>
      <c r="VCN2" s="856"/>
      <c r="VCO2" s="856"/>
      <c r="VCP2" s="856"/>
      <c r="VCQ2" s="856"/>
      <c r="VCR2" s="856"/>
      <c r="VCS2" s="856"/>
      <c r="VCT2" s="856"/>
      <c r="VCU2" s="856"/>
      <c r="VCV2" s="856"/>
      <c r="VCW2" s="856"/>
      <c r="VCX2" s="856"/>
      <c r="VCY2" s="856"/>
      <c r="VCZ2" s="856"/>
      <c r="VDA2" s="856"/>
      <c r="VDB2" s="856"/>
      <c r="VDC2" s="856"/>
      <c r="VDD2" s="856"/>
      <c r="VDE2" s="856"/>
      <c r="VDF2" s="856"/>
      <c r="VDG2" s="856"/>
      <c r="VDH2" s="856"/>
      <c r="VDI2" s="856"/>
      <c r="VDJ2" s="856"/>
      <c r="VDK2" s="856"/>
      <c r="VDL2" s="856"/>
      <c r="VDM2" s="856"/>
      <c r="VDN2" s="856"/>
      <c r="VDO2" s="856"/>
      <c r="VDP2" s="856"/>
      <c r="VDQ2" s="856"/>
      <c r="VDR2" s="856"/>
      <c r="VDS2" s="856"/>
      <c r="VDT2" s="856"/>
      <c r="VDU2" s="856"/>
      <c r="VDV2" s="856"/>
      <c r="VDW2" s="856"/>
      <c r="VDX2" s="856"/>
      <c r="VDY2" s="856"/>
      <c r="VDZ2" s="856"/>
      <c r="VEA2" s="856"/>
      <c r="VEB2" s="856"/>
      <c r="VEC2" s="856"/>
      <c r="VED2" s="856"/>
      <c r="VEE2" s="856"/>
      <c r="VEF2" s="856"/>
      <c r="VEG2" s="856"/>
      <c r="VEH2" s="856"/>
      <c r="VEI2" s="856"/>
      <c r="VEJ2" s="856"/>
      <c r="VEK2" s="856"/>
      <c r="VEL2" s="856"/>
      <c r="VEM2" s="856"/>
      <c r="VEN2" s="856"/>
      <c r="VEO2" s="856"/>
      <c r="VEP2" s="856"/>
      <c r="VEQ2" s="856"/>
      <c r="VER2" s="856"/>
      <c r="VES2" s="856"/>
      <c r="VET2" s="856"/>
      <c r="VEU2" s="856"/>
      <c r="VEV2" s="856"/>
      <c r="VEW2" s="856"/>
      <c r="VEX2" s="856"/>
      <c r="VEY2" s="856"/>
      <c r="VEZ2" s="856"/>
      <c r="VFA2" s="856"/>
      <c r="VFB2" s="856"/>
      <c r="VFC2" s="856"/>
      <c r="VFD2" s="856"/>
      <c r="VFE2" s="856"/>
      <c r="VFF2" s="856"/>
      <c r="VFG2" s="856"/>
      <c r="VFH2" s="856"/>
      <c r="VFI2" s="856"/>
      <c r="VFJ2" s="856"/>
      <c r="VFK2" s="856"/>
      <c r="VFL2" s="856"/>
      <c r="VFM2" s="856"/>
      <c r="VFN2" s="856"/>
      <c r="VFO2" s="856"/>
      <c r="VFP2" s="856"/>
      <c r="VFQ2" s="856"/>
      <c r="VFR2" s="856"/>
      <c r="VFS2" s="856"/>
      <c r="VFT2" s="856"/>
      <c r="VFU2" s="856"/>
      <c r="VFV2" s="856"/>
      <c r="VFW2" s="856"/>
      <c r="VFX2" s="856"/>
      <c r="VFY2" s="856"/>
      <c r="VFZ2" s="856"/>
      <c r="VGA2" s="856"/>
      <c r="VGB2" s="856"/>
      <c r="VGC2" s="856"/>
      <c r="VGD2" s="856"/>
      <c r="VGE2" s="856"/>
      <c r="VGF2" s="856"/>
      <c r="VGG2" s="856"/>
      <c r="VGH2" s="856"/>
      <c r="VGI2" s="856"/>
      <c r="VGJ2" s="856"/>
      <c r="VGK2" s="856"/>
      <c r="VGL2" s="856"/>
      <c r="VGM2" s="856"/>
      <c r="VGN2" s="856"/>
      <c r="VGO2" s="856"/>
      <c r="VGP2" s="856"/>
      <c r="VGQ2" s="856"/>
      <c r="VGR2" s="856"/>
      <c r="VGS2" s="856"/>
      <c r="VGT2" s="856"/>
      <c r="VGU2" s="856"/>
      <c r="VGV2" s="856"/>
      <c r="VGW2" s="856"/>
      <c r="VGX2" s="856"/>
      <c r="VGY2" s="856"/>
      <c r="VGZ2" s="856"/>
      <c r="VHA2" s="856"/>
      <c r="VHB2" s="856"/>
      <c r="VHC2" s="856"/>
      <c r="VHD2" s="856"/>
      <c r="VHE2" s="856"/>
      <c r="VHF2" s="856"/>
      <c r="VHG2" s="856"/>
      <c r="VHH2" s="856"/>
      <c r="VHI2" s="856"/>
      <c r="VHJ2" s="856"/>
      <c r="VHK2" s="856"/>
      <c r="VHL2" s="856"/>
      <c r="VHM2" s="856"/>
      <c r="VHN2" s="856"/>
      <c r="VHO2" s="856"/>
      <c r="VHP2" s="856"/>
      <c r="VHQ2" s="856"/>
      <c r="VHR2" s="856"/>
      <c r="VHS2" s="856"/>
      <c r="VHT2" s="856"/>
      <c r="VHU2" s="856"/>
      <c r="VHV2" s="856"/>
      <c r="VHW2" s="856"/>
      <c r="VHX2" s="856"/>
      <c r="VHY2" s="856"/>
      <c r="VHZ2" s="856"/>
      <c r="VIA2" s="856"/>
      <c r="VIB2" s="856"/>
      <c r="VIC2" s="856"/>
      <c r="VID2" s="856"/>
      <c r="VIE2" s="856"/>
      <c r="VIF2" s="856"/>
      <c r="VIG2" s="856"/>
      <c r="VIH2" s="856"/>
      <c r="VII2" s="856"/>
      <c r="VIJ2" s="856"/>
      <c r="VIK2" s="856"/>
      <c r="VIL2" s="856"/>
      <c r="VIM2" s="856"/>
      <c r="VIN2" s="856"/>
      <c r="VIO2" s="856"/>
      <c r="VIP2" s="856"/>
      <c r="VIQ2" s="856"/>
      <c r="VIR2" s="856"/>
      <c r="VIS2" s="856"/>
      <c r="VIT2" s="856"/>
      <c r="VIU2" s="856"/>
      <c r="VIV2" s="856"/>
      <c r="VIW2" s="856"/>
      <c r="VIX2" s="856"/>
      <c r="VIY2" s="856"/>
      <c r="VIZ2" s="856"/>
      <c r="VJA2" s="856"/>
      <c r="VJB2" s="856"/>
      <c r="VJC2" s="856"/>
      <c r="VJD2" s="856"/>
      <c r="VJE2" s="856"/>
      <c r="VJF2" s="856"/>
      <c r="VJG2" s="856"/>
      <c r="VJH2" s="856"/>
      <c r="VJI2" s="856"/>
      <c r="VJJ2" s="856"/>
      <c r="VJK2" s="856"/>
      <c r="VJL2" s="856"/>
      <c r="VJM2" s="856"/>
      <c r="VJN2" s="856"/>
      <c r="VJO2" s="856"/>
      <c r="VJP2" s="856"/>
      <c r="VJQ2" s="856"/>
      <c r="VJR2" s="856"/>
      <c r="VJS2" s="856"/>
      <c r="VJT2" s="856"/>
      <c r="VJU2" s="856"/>
      <c r="VJV2" s="856"/>
      <c r="VJW2" s="856"/>
      <c r="VJX2" s="856"/>
      <c r="VJY2" s="856"/>
      <c r="VJZ2" s="856"/>
      <c r="VKA2" s="856"/>
      <c r="VKB2" s="856"/>
      <c r="VKC2" s="856"/>
      <c r="VKD2" s="856"/>
      <c r="VKE2" s="856"/>
      <c r="VKF2" s="856"/>
      <c r="VKG2" s="856"/>
      <c r="VKH2" s="856"/>
      <c r="VKI2" s="856"/>
      <c r="VKJ2" s="856"/>
      <c r="VKK2" s="856"/>
      <c r="VKL2" s="856"/>
      <c r="VKM2" s="856"/>
      <c r="VKN2" s="856"/>
      <c r="VKO2" s="856"/>
      <c r="VKP2" s="856"/>
      <c r="VKQ2" s="856"/>
      <c r="VKR2" s="856"/>
      <c r="VKS2" s="856"/>
      <c r="VKT2" s="856"/>
      <c r="VKU2" s="856"/>
      <c r="VKV2" s="856"/>
      <c r="VKW2" s="856"/>
      <c r="VKX2" s="856"/>
      <c r="VKY2" s="856"/>
      <c r="VKZ2" s="856"/>
      <c r="VLA2" s="856"/>
      <c r="VLB2" s="856"/>
      <c r="VLC2" s="856"/>
      <c r="VLD2" s="856"/>
      <c r="VLE2" s="856"/>
      <c r="VLF2" s="856"/>
      <c r="VLG2" s="856"/>
      <c r="VLH2" s="856"/>
      <c r="VLI2" s="856"/>
      <c r="VLJ2" s="856"/>
      <c r="VLK2" s="856"/>
      <c r="VLL2" s="856"/>
      <c r="VLM2" s="856"/>
      <c r="VLN2" s="856"/>
      <c r="VLO2" s="856"/>
      <c r="VLP2" s="856"/>
      <c r="VLQ2" s="856"/>
      <c r="VLR2" s="856"/>
      <c r="VLS2" s="856"/>
      <c r="VLT2" s="856"/>
      <c r="VLU2" s="856"/>
      <c r="VLV2" s="856"/>
      <c r="VLW2" s="856"/>
      <c r="VLX2" s="856"/>
      <c r="VLY2" s="856"/>
      <c r="VLZ2" s="856"/>
      <c r="VMA2" s="856"/>
      <c r="VMB2" s="856"/>
      <c r="VMC2" s="856"/>
      <c r="VMD2" s="856"/>
      <c r="VME2" s="856"/>
      <c r="VMF2" s="856"/>
      <c r="VMG2" s="856"/>
      <c r="VMH2" s="856"/>
      <c r="VMI2" s="856"/>
      <c r="VMJ2" s="856"/>
      <c r="VMK2" s="856"/>
      <c r="VML2" s="856"/>
      <c r="VMM2" s="856"/>
      <c r="VMN2" s="856"/>
      <c r="VMO2" s="856"/>
      <c r="VMP2" s="856"/>
      <c r="VMQ2" s="856"/>
      <c r="VMR2" s="856"/>
      <c r="VMS2" s="856"/>
      <c r="VMT2" s="856"/>
      <c r="VMU2" s="856"/>
      <c r="VMV2" s="856"/>
      <c r="VMW2" s="856"/>
      <c r="VMX2" s="856"/>
      <c r="VMY2" s="856"/>
      <c r="VMZ2" s="856"/>
      <c r="VNA2" s="856"/>
      <c r="VNB2" s="856"/>
      <c r="VNC2" s="856"/>
      <c r="VND2" s="856"/>
      <c r="VNE2" s="856"/>
      <c r="VNF2" s="856"/>
      <c r="VNG2" s="856"/>
      <c r="VNH2" s="856"/>
      <c r="VNI2" s="856"/>
      <c r="VNJ2" s="856"/>
      <c r="VNK2" s="856"/>
      <c r="VNL2" s="856"/>
      <c r="VNM2" s="856"/>
      <c r="VNN2" s="856"/>
      <c r="VNO2" s="856"/>
      <c r="VNP2" s="856"/>
      <c r="VNQ2" s="856"/>
      <c r="VNR2" s="856"/>
      <c r="VNS2" s="856"/>
      <c r="VNT2" s="856"/>
      <c r="VNU2" s="856"/>
      <c r="VNV2" s="856"/>
      <c r="VNW2" s="856"/>
      <c r="VNX2" s="856"/>
      <c r="VNY2" s="856"/>
      <c r="VNZ2" s="856"/>
      <c r="VOA2" s="856"/>
      <c r="VOB2" s="856"/>
      <c r="VOC2" s="856"/>
      <c r="VOD2" s="856"/>
      <c r="VOE2" s="856"/>
      <c r="VOF2" s="856"/>
      <c r="VOG2" s="856"/>
      <c r="VOH2" s="856"/>
      <c r="VOI2" s="856"/>
      <c r="VOJ2" s="856"/>
      <c r="VOK2" s="856"/>
      <c r="VOL2" s="856"/>
      <c r="VOM2" s="856"/>
      <c r="VON2" s="856"/>
      <c r="VOO2" s="856"/>
      <c r="VOP2" s="856"/>
      <c r="VOQ2" s="856"/>
      <c r="VOR2" s="856"/>
      <c r="VOS2" s="856"/>
      <c r="VOT2" s="856"/>
      <c r="VOU2" s="856"/>
      <c r="VOV2" s="856"/>
      <c r="VOW2" s="856"/>
      <c r="VOX2" s="856"/>
      <c r="VOY2" s="856"/>
      <c r="VOZ2" s="856"/>
      <c r="VPA2" s="856"/>
      <c r="VPB2" s="856"/>
      <c r="VPC2" s="856"/>
      <c r="VPD2" s="856"/>
      <c r="VPE2" s="856"/>
      <c r="VPF2" s="856"/>
      <c r="VPG2" s="856"/>
      <c r="VPH2" s="856"/>
      <c r="VPI2" s="856"/>
      <c r="VPJ2" s="856"/>
      <c r="VPK2" s="856"/>
      <c r="VPL2" s="856"/>
      <c r="VPM2" s="856"/>
      <c r="VPN2" s="856"/>
      <c r="VPO2" s="856"/>
      <c r="VPP2" s="856"/>
      <c r="VPQ2" s="856"/>
      <c r="VPR2" s="856"/>
      <c r="VPS2" s="856"/>
      <c r="VPT2" s="856"/>
      <c r="VPU2" s="856"/>
      <c r="VPV2" s="856"/>
      <c r="VPW2" s="856"/>
      <c r="VPX2" s="856"/>
      <c r="VPY2" s="856"/>
      <c r="VPZ2" s="856"/>
      <c r="VQA2" s="856"/>
      <c r="VQB2" s="856"/>
      <c r="VQC2" s="856"/>
      <c r="VQD2" s="856"/>
      <c r="VQE2" s="856"/>
      <c r="VQF2" s="856"/>
      <c r="VQG2" s="856"/>
      <c r="VQH2" s="856"/>
      <c r="VQI2" s="856"/>
      <c r="VQJ2" s="856"/>
      <c r="VQK2" s="856"/>
      <c r="VQL2" s="856"/>
      <c r="VQM2" s="856"/>
      <c r="VQN2" s="856"/>
      <c r="VQO2" s="856"/>
      <c r="VQP2" s="856"/>
      <c r="VQQ2" s="856"/>
      <c r="VQR2" s="856"/>
      <c r="VQS2" s="856"/>
      <c r="VQT2" s="856"/>
      <c r="VQU2" s="856"/>
      <c r="VQV2" s="856"/>
      <c r="VQW2" s="856"/>
      <c r="VQX2" s="856"/>
      <c r="VQY2" s="856"/>
      <c r="VQZ2" s="856"/>
      <c r="VRA2" s="856"/>
      <c r="VRB2" s="856"/>
      <c r="VRC2" s="856"/>
      <c r="VRD2" s="856"/>
      <c r="VRE2" s="856"/>
      <c r="VRF2" s="856"/>
      <c r="VRG2" s="856"/>
      <c r="VRH2" s="856"/>
      <c r="VRI2" s="856"/>
      <c r="VRJ2" s="856"/>
      <c r="VRK2" s="856"/>
      <c r="VRL2" s="856"/>
      <c r="VRM2" s="856"/>
      <c r="VRN2" s="856"/>
      <c r="VRO2" s="856"/>
      <c r="VRP2" s="856"/>
      <c r="VRQ2" s="856"/>
      <c r="VRR2" s="856"/>
      <c r="VRS2" s="856"/>
      <c r="VRT2" s="856"/>
      <c r="VRU2" s="856"/>
      <c r="VRV2" s="856"/>
      <c r="VRW2" s="856"/>
      <c r="VRX2" s="856"/>
      <c r="VRY2" s="856"/>
      <c r="VRZ2" s="856"/>
      <c r="VSA2" s="856"/>
      <c r="VSB2" s="856"/>
      <c r="VSC2" s="856"/>
      <c r="VSD2" s="856"/>
      <c r="VSE2" s="856"/>
      <c r="VSF2" s="856"/>
      <c r="VSG2" s="856"/>
      <c r="VSH2" s="856"/>
      <c r="VSI2" s="856"/>
      <c r="VSJ2" s="856"/>
      <c r="VSK2" s="856"/>
      <c r="VSL2" s="856"/>
      <c r="VSM2" s="856"/>
      <c r="VSN2" s="856"/>
      <c r="VSO2" s="856"/>
      <c r="VSP2" s="856"/>
      <c r="VSQ2" s="856"/>
      <c r="VSR2" s="856"/>
      <c r="VSS2" s="856"/>
      <c r="VST2" s="856"/>
      <c r="VSU2" s="856"/>
      <c r="VSV2" s="856"/>
      <c r="VSW2" s="856"/>
      <c r="VSX2" s="856"/>
      <c r="VSY2" s="856"/>
      <c r="VSZ2" s="856"/>
      <c r="VTA2" s="856"/>
      <c r="VTB2" s="856"/>
      <c r="VTC2" s="856"/>
      <c r="VTD2" s="856"/>
      <c r="VTE2" s="856"/>
      <c r="VTF2" s="856"/>
      <c r="VTG2" s="856"/>
      <c r="VTH2" s="856"/>
      <c r="VTI2" s="856"/>
      <c r="VTJ2" s="856"/>
      <c r="VTK2" s="856"/>
      <c r="VTL2" s="856"/>
      <c r="VTM2" s="856"/>
      <c r="VTN2" s="856"/>
      <c r="VTO2" s="856"/>
      <c r="VTP2" s="856"/>
      <c r="VTQ2" s="856"/>
      <c r="VTR2" s="856"/>
      <c r="VTS2" s="856"/>
      <c r="VTT2" s="856"/>
      <c r="VTU2" s="856"/>
      <c r="VTV2" s="856"/>
      <c r="VTW2" s="856"/>
      <c r="VTX2" s="856"/>
      <c r="VTY2" s="856"/>
      <c r="VTZ2" s="856"/>
      <c r="VUA2" s="856"/>
      <c r="VUB2" s="856"/>
      <c r="VUC2" s="856"/>
      <c r="VUD2" s="856"/>
      <c r="VUE2" s="856"/>
      <c r="VUF2" s="856"/>
      <c r="VUG2" s="856"/>
      <c r="VUH2" s="856"/>
      <c r="VUI2" s="856"/>
      <c r="VUJ2" s="856"/>
      <c r="VUK2" s="856"/>
      <c r="VUL2" s="856"/>
      <c r="VUM2" s="856"/>
      <c r="VUN2" s="856"/>
      <c r="VUO2" s="856"/>
      <c r="VUP2" s="856"/>
      <c r="VUQ2" s="856"/>
      <c r="VUR2" s="856"/>
      <c r="VUS2" s="856"/>
      <c r="VUT2" s="856"/>
      <c r="VUU2" s="856"/>
      <c r="VUV2" s="856"/>
      <c r="VUW2" s="856"/>
      <c r="VUX2" s="856"/>
      <c r="VUY2" s="856"/>
      <c r="VUZ2" s="856"/>
      <c r="VVA2" s="856"/>
      <c r="VVB2" s="856"/>
      <c r="VVC2" s="856"/>
      <c r="VVD2" s="856"/>
      <c r="VVE2" s="856"/>
      <c r="VVF2" s="856"/>
      <c r="VVG2" s="856"/>
      <c r="VVH2" s="856"/>
      <c r="VVI2" s="856"/>
      <c r="VVJ2" s="856"/>
      <c r="VVK2" s="856"/>
      <c r="VVL2" s="856"/>
      <c r="VVM2" s="856"/>
      <c r="VVN2" s="856"/>
      <c r="VVO2" s="856"/>
      <c r="VVP2" s="856"/>
      <c r="VVQ2" s="856"/>
      <c r="VVR2" s="856"/>
      <c r="VVS2" s="856"/>
      <c r="VVT2" s="856"/>
      <c r="VVU2" s="856"/>
      <c r="VVV2" s="856"/>
      <c r="VVW2" s="856"/>
      <c r="VVX2" s="856"/>
      <c r="VVY2" s="856"/>
      <c r="VVZ2" s="856"/>
      <c r="VWA2" s="856"/>
      <c r="VWB2" s="856"/>
      <c r="VWC2" s="856"/>
      <c r="VWD2" s="856"/>
      <c r="VWE2" s="856"/>
      <c r="VWF2" s="856"/>
      <c r="VWG2" s="856"/>
      <c r="VWH2" s="856"/>
      <c r="VWI2" s="856"/>
      <c r="VWJ2" s="856"/>
      <c r="VWK2" s="856"/>
      <c r="VWL2" s="856"/>
      <c r="VWM2" s="856"/>
      <c r="VWN2" s="856"/>
      <c r="VWO2" s="856"/>
      <c r="VWP2" s="856"/>
      <c r="VWQ2" s="856"/>
      <c r="VWR2" s="856"/>
      <c r="VWS2" s="856"/>
      <c r="VWT2" s="856"/>
      <c r="VWU2" s="856"/>
      <c r="VWV2" s="856"/>
      <c r="VWW2" s="856"/>
      <c r="VWX2" s="856"/>
      <c r="VWY2" s="856"/>
      <c r="VWZ2" s="856"/>
      <c r="VXA2" s="856"/>
      <c r="VXB2" s="856"/>
      <c r="VXC2" s="856"/>
      <c r="VXD2" s="856"/>
      <c r="VXE2" s="856"/>
      <c r="VXF2" s="856"/>
      <c r="VXG2" s="856"/>
      <c r="VXH2" s="856"/>
      <c r="VXI2" s="856"/>
      <c r="VXJ2" s="856"/>
      <c r="VXK2" s="856"/>
      <c r="VXL2" s="856"/>
      <c r="VXM2" s="856"/>
      <c r="VXN2" s="856"/>
      <c r="VXO2" s="856"/>
      <c r="VXP2" s="856"/>
      <c r="VXQ2" s="856"/>
      <c r="VXR2" s="856"/>
      <c r="VXS2" s="856"/>
      <c r="VXT2" s="856"/>
      <c r="VXU2" s="856"/>
      <c r="VXV2" s="856"/>
      <c r="VXW2" s="856"/>
      <c r="VXX2" s="856"/>
      <c r="VXY2" s="856"/>
      <c r="VXZ2" s="856"/>
      <c r="VYA2" s="856"/>
      <c r="VYB2" s="856"/>
      <c r="VYC2" s="856"/>
      <c r="VYD2" s="856"/>
      <c r="VYE2" s="856"/>
      <c r="VYF2" s="856"/>
      <c r="VYG2" s="856"/>
      <c r="VYH2" s="856"/>
      <c r="VYI2" s="856"/>
      <c r="VYJ2" s="856"/>
      <c r="VYK2" s="856"/>
      <c r="VYL2" s="856"/>
      <c r="VYM2" s="856"/>
      <c r="VYN2" s="856"/>
      <c r="VYO2" s="856"/>
      <c r="VYP2" s="856"/>
      <c r="VYQ2" s="856"/>
      <c r="VYR2" s="856"/>
      <c r="VYS2" s="856"/>
      <c r="VYT2" s="856"/>
      <c r="VYU2" s="856"/>
      <c r="VYV2" s="856"/>
      <c r="VYW2" s="856"/>
      <c r="VYX2" s="856"/>
      <c r="VYY2" s="856"/>
      <c r="VYZ2" s="856"/>
      <c r="VZA2" s="856"/>
      <c r="VZB2" s="856"/>
      <c r="VZC2" s="856"/>
      <c r="VZD2" s="856"/>
      <c r="VZE2" s="856"/>
      <c r="VZF2" s="856"/>
      <c r="VZG2" s="856"/>
      <c r="VZH2" s="856"/>
      <c r="VZI2" s="856"/>
      <c r="VZJ2" s="856"/>
      <c r="VZK2" s="856"/>
      <c r="VZL2" s="856"/>
      <c r="VZM2" s="856"/>
      <c r="VZN2" s="856"/>
      <c r="VZO2" s="856"/>
      <c r="VZP2" s="856"/>
      <c r="VZQ2" s="856"/>
      <c r="VZR2" s="856"/>
      <c r="VZS2" s="856"/>
      <c r="VZT2" s="856"/>
      <c r="VZU2" s="856"/>
      <c r="VZV2" s="856"/>
      <c r="VZW2" s="856"/>
      <c r="VZX2" s="856"/>
      <c r="VZY2" s="856"/>
      <c r="VZZ2" s="856"/>
      <c r="WAA2" s="856"/>
      <c r="WAB2" s="856"/>
      <c r="WAC2" s="856"/>
      <c r="WAD2" s="856"/>
      <c r="WAE2" s="856"/>
      <c r="WAF2" s="856"/>
      <c r="WAG2" s="856"/>
      <c r="WAH2" s="856"/>
      <c r="WAI2" s="856"/>
      <c r="WAJ2" s="856"/>
      <c r="WAK2" s="856"/>
      <c r="WAL2" s="856"/>
      <c r="WAM2" s="856"/>
      <c r="WAN2" s="856"/>
      <c r="WAO2" s="856"/>
      <c r="WAP2" s="856"/>
      <c r="WAQ2" s="856"/>
      <c r="WAR2" s="856"/>
      <c r="WAS2" s="856"/>
      <c r="WAT2" s="856"/>
      <c r="WAU2" s="856"/>
      <c r="WAV2" s="856"/>
      <c r="WAW2" s="856"/>
      <c r="WAX2" s="856"/>
      <c r="WAY2" s="856"/>
      <c r="WAZ2" s="856"/>
      <c r="WBA2" s="856"/>
      <c r="WBB2" s="856"/>
      <c r="WBC2" s="856"/>
      <c r="WBD2" s="856"/>
      <c r="WBE2" s="856"/>
      <c r="WBF2" s="856"/>
      <c r="WBG2" s="856"/>
      <c r="WBH2" s="856"/>
      <c r="WBI2" s="856"/>
      <c r="WBJ2" s="856"/>
      <c r="WBK2" s="856"/>
      <c r="WBL2" s="856"/>
      <c r="WBM2" s="856"/>
      <c r="WBN2" s="856"/>
      <c r="WBO2" s="856"/>
      <c r="WBP2" s="856"/>
      <c r="WBQ2" s="856"/>
      <c r="WBR2" s="856"/>
      <c r="WBS2" s="856"/>
      <c r="WBT2" s="856"/>
      <c r="WBU2" s="856"/>
      <c r="WBV2" s="856"/>
      <c r="WBW2" s="856"/>
      <c r="WBX2" s="856"/>
      <c r="WBY2" s="856"/>
      <c r="WBZ2" s="856"/>
      <c r="WCA2" s="856"/>
      <c r="WCB2" s="856"/>
      <c r="WCC2" s="856"/>
      <c r="WCD2" s="856"/>
      <c r="WCE2" s="856"/>
      <c r="WCF2" s="856"/>
      <c r="WCG2" s="856"/>
      <c r="WCH2" s="856"/>
      <c r="WCI2" s="856"/>
      <c r="WCJ2" s="856"/>
      <c r="WCK2" s="856"/>
      <c r="WCL2" s="856"/>
      <c r="WCM2" s="856"/>
      <c r="WCN2" s="856"/>
      <c r="WCO2" s="856"/>
      <c r="WCP2" s="856"/>
      <c r="WCQ2" s="856"/>
      <c r="WCR2" s="856"/>
      <c r="WCS2" s="856"/>
      <c r="WCT2" s="856"/>
      <c r="WCU2" s="856"/>
      <c r="WCV2" s="856"/>
      <c r="WCW2" s="856"/>
      <c r="WCX2" s="856"/>
      <c r="WCY2" s="856"/>
      <c r="WCZ2" s="856"/>
      <c r="WDA2" s="856"/>
      <c r="WDB2" s="856"/>
      <c r="WDC2" s="856"/>
      <c r="WDD2" s="856"/>
      <c r="WDE2" s="856"/>
      <c r="WDF2" s="856"/>
      <c r="WDG2" s="856"/>
      <c r="WDH2" s="856"/>
      <c r="WDI2" s="856"/>
      <c r="WDJ2" s="856"/>
      <c r="WDK2" s="856"/>
      <c r="WDL2" s="856"/>
      <c r="WDM2" s="856"/>
      <c r="WDN2" s="856"/>
      <c r="WDO2" s="856"/>
      <c r="WDP2" s="856"/>
      <c r="WDQ2" s="856"/>
      <c r="WDR2" s="856"/>
      <c r="WDS2" s="856"/>
      <c r="WDT2" s="856"/>
      <c r="WDU2" s="856"/>
      <c r="WDV2" s="856"/>
      <c r="WDW2" s="856"/>
      <c r="WDX2" s="856"/>
      <c r="WDY2" s="856"/>
      <c r="WDZ2" s="856"/>
      <c r="WEA2" s="856"/>
      <c r="WEB2" s="856"/>
      <c r="WEC2" s="856"/>
      <c r="WED2" s="856"/>
      <c r="WEE2" s="856"/>
      <c r="WEF2" s="856"/>
      <c r="WEG2" s="856"/>
      <c r="WEH2" s="856"/>
      <c r="WEI2" s="856"/>
      <c r="WEJ2" s="856"/>
      <c r="WEK2" s="856"/>
      <c r="WEL2" s="856"/>
      <c r="WEM2" s="856"/>
      <c r="WEN2" s="856"/>
      <c r="WEO2" s="856"/>
      <c r="WEP2" s="856"/>
      <c r="WEQ2" s="856"/>
      <c r="WER2" s="856"/>
      <c r="WES2" s="856"/>
      <c r="WET2" s="856"/>
      <c r="WEU2" s="856"/>
      <c r="WEV2" s="856"/>
      <c r="WEW2" s="856"/>
      <c r="WEX2" s="856"/>
      <c r="WEY2" s="856"/>
      <c r="WEZ2" s="856"/>
      <c r="WFA2" s="856"/>
      <c r="WFB2" s="856"/>
      <c r="WFC2" s="856"/>
      <c r="WFD2" s="856"/>
      <c r="WFE2" s="856"/>
      <c r="WFF2" s="856"/>
      <c r="WFG2" s="856"/>
      <c r="WFH2" s="856"/>
      <c r="WFI2" s="856"/>
      <c r="WFJ2" s="856"/>
      <c r="WFK2" s="856"/>
      <c r="WFL2" s="856"/>
      <c r="WFM2" s="856"/>
      <c r="WFN2" s="856"/>
      <c r="WFO2" s="856"/>
      <c r="WFP2" s="856"/>
      <c r="WFQ2" s="856"/>
      <c r="WFR2" s="856"/>
      <c r="WFS2" s="856"/>
      <c r="WFT2" s="856"/>
      <c r="WFU2" s="856"/>
      <c r="WFV2" s="856"/>
      <c r="WFW2" s="856"/>
      <c r="WFX2" s="856"/>
      <c r="WFY2" s="856"/>
      <c r="WFZ2" s="856"/>
      <c r="WGA2" s="856"/>
      <c r="WGB2" s="856"/>
      <c r="WGC2" s="856"/>
      <c r="WGD2" s="856"/>
      <c r="WGE2" s="856"/>
      <c r="WGF2" s="856"/>
      <c r="WGG2" s="856"/>
      <c r="WGH2" s="856"/>
      <c r="WGI2" s="856"/>
      <c r="WGJ2" s="856"/>
      <c r="WGK2" s="856"/>
      <c r="WGL2" s="856"/>
      <c r="WGM2" s="856"/>
      <c r="WGN2" s="856"/>
      <c r="WGO2" s="856"/>
      <c r="WGP2" s="856"/>
      <c r="WGQ2" s="856"/>
      <c r="WGR2" s="856"/>
      <c r="WGS2" s="856"/>
      <c r="WGT2" s="856"/>
      <c r="WGU2" s="856"/>
      <c r="WGV2" s="856"/>
      <c r="WGW2" s="856"/>
      <c r="WGX2" s="856"/>
      <c r="WGY2" s="856"/>
      <c r="WGZ2" s="856"/>
      <c r="WHA2" s="856"/>
      <c r="WHB2" s="856"/>
      <c r="WHC2" s="856"/>
      <c r="WHD2" s="856"/>
      <c r="WHE2" s="856"/>
      <c r="WHF2" s="856"/>
      <c r="WHG2" s="856"/>
      <c r="WHH2" s="856"/>
      <c r="WHI2" s="856"/>
      <c r="WHJ2" s="856"/>
      <c r="WHK2" s="856"/>
      <c r="WHL2" s="856"/>
      <c r="WHM2" s="856"/>
      <c r="WHN2" s="856"/>
      <c r="WHO2" s="856"/>
      <c r="WHP2" s="856"/>
      <c r="WHQ2" s="856"/>
      <c r="WHR2" s="856"/>
      <c r="WHS2" s="856"/>
      <c r="WHT2" s="856"/>
      <c r="WHU2" s="856"/>
      <c r="WHV2" s="856"/>
      <c r="WHW2" s="856"/>
      <c r="WHX2" s="856"/>
      <c r="WHY2" s="856"/>
      <c r="WHZ2" s="856"/>
      <c r="WIA2" s="856"/>
      <c r="WIB2" s="856"/>
      <c r="WIC2" s="856"/>
      <c r="WID2" s="856"/>
      <c r="WIE2" s="856"/>
      <c r="WIF2" s="856"/>
      <c r="WIG2" s="856"/>
      <c r="WIH2" s="856"/>
      <c r="WII2" s="856"/>
      <c r="WIJ2" s="856"/>
      <c r="WIK2" s="856"/>
      <c r="WIL2" s="856"/>
      <c r="WIM2" s="856"/>
      <c r="WIN2" s="856"/>
      <c r="WIO2" s="856"/>
      <c r="WIP2" s="856"/>
      <c r="WIQ2" s="856"/>
      <c r="WIR2" s="856"/>
      <c r="WIS2" s="856"/>
      <c r="WIT2" s="856"/>
      <c r="WIU2" s="856"/>
      <c r="WIV2" s="856"/>
      <c r="WIW2" s="856"/>
      <c r="WIX2" s="856"/>
      <c r="WIY2" s="856"/>
      <c r="WIZ2" s="856"/>
      <c r="WJA2" s="856"/>
      <c r="WJB2" s="856"/>
      <c r="WJC2" s="856"/>
      <c r="WJD2" s="856"/>
      <c r="WJE2" s="856"/>
      <c r="WJF2" s="856"/>
      <c r="WJG2" s="856"/>
      <c r="WJH2" s="856"/>
      <c r="WJI2" s="856"/>
      <c r="WJJ2" s="856"/>
      <c r="WJK2" s="856"/>
      <c r="WJL2" s="856"/>
      <c r="WJM2" s="856"/>
      <c r="WJN2" s="856"/>
      <c r="WJO2" s="856"/>
      <c r="WJP2" s="856"/>
      <c r="WJQ2" s="856"/>
      <c r="WJR2" s="856"/>
      <c r="WJS2" s="856"/>
      <c r="WJT2" s="856"/>
      <c r="WJU2" s="856"/>
      <c r="WJV2" s="856"/>
      <c r="WJW2" s="856"/>
      <c r="WJX2" s="856"/>
      <c r="WJY2" s="856"/>
      <c r="WJZ2" s="856"/>
      <c r="WKA2" s="856"/>
      <c r="WKB2" s="856"/>
      <c r="WKC2" s="856"/>
      <c r="WKD2" s="856"/>
      <c r="WKE2" s="856"/>
      <c r="WKF2" s="856"/>
      <c r="WKG2" s="856"/>
      <c r="WKH2" s="856"/>
      <c r="WKI2" s="856"/>
      <c r="WKJ2" s="856"/>
      <c r="WKK2" s="856"/>
      <c r="WKL2" s="856"/>
      <c r="WKM2" s="856"/>
      <c r="WKN2" s="856"/>
      <c r="WKO2" s="856"/>
      <c r="WKP2" s="856"/>
      <c r="WKQ2" s="856"/>
      <c r="WKR2" s="856"/>
      <c r="WKS2" s="856"/>
      <c r="WKT2" s="856"/>
      <c r="WKU2" s="856"/>
      <c r="WKV2" s="856"/>
      <c r="WKW2" s="856"/>
      <c r="WKX2" s="856"/>
      <c r="WKY2" s="856"/>
      <c r="WKZ2" s="856"/>
      <c r="WLA2" s="856"/>
      <c r="WLB2" s="856"/>
      <c r="WLC2" s="856"/>
      <c r="WLD2" s="856"/>
      <c r="WLE2" s="856"/>
      <c r="WLF2" s="856"/>
      <c r="WLG2" s="856"/>
      <c r="WLH2" s="856"/>
      <c r="WLI2" s="856"/>
      <c r="WLJ2" s="856"/>
      <c r="WLK2" s="856"/>
      <c r="WLL2" s="856"/>
      <c r="WLM2" s="856"/>
      <c r="WLN2" s="856"/>
      <c r="WLO2" s="856"/>
      <c r="WLP2" s="856"/>
      <c r="WLQ2" s="856"/>
      <c r="WLR2" s="856"/>
      <c r="WLS2" s="856"/>
      <c r="WLT2" s="856"/>
      <c r="WLU2" s="856"/>
      <c r="WLV2" s="856"/>
      <c r="WLW2" s="856"/>
      <c r="WLX2" s="856"/>
      <c r="WLY2" s="856"/>
      <c r="WLZ2" s="856"/>
      <c r="WMA2" s="856"/>
      <c r="WMB2" s="856"/>
      <c r="WMC2" s="856"/>
      <c r="WMD2" s="856"/>
      <c r="WME2" s="856"/>
      <c r="WMF2" s="856"/>
      <c r="WMG2" s="856"/>
      <c r="WMH2" s="856"/>
      <c r="WMI2" s="856"/>
      <c r="WMJ2" s="856"/>
      <c r="WMK2" s="856"/>
      <c r="WML2" s="856"/>
      <c r="WMM2" s="856"/>
      <c r="WMN2" s="856"/>
      <c r="WMO2" s="856"/>
      <c r="WMP2" s="856"/>
      <c r="WMQ2" s="856"/>
      <c r="WMR2" s="856"/>
      <c r="WMS2" s="856"/>
      <c r="WMT2" s="856"/>
      <c r="WMU2" s="856"/>
      <c r="WMV2" s="856"/>
      <c r="WMW2" s="856"/>
      <c r="WMX2" s="856"/>
      <c r="WMY2" s="856"/>
      <c r="WMZ2" s="856"/>
      <c r="WNA2" s="856"/>
      <c r="WNB2" s="856"/>
      <c r="WNC2" s="856"/>
      <c r="WND2" s="856"/>
      <c r="WNE2" s="856"/>
      <c r="WNF2" s="856"/>
      <c r="WNG2" s="856"/>
      <c r="WNH2" s="856"/>
      <c r="WNI2" s="856"/>
      <c r="WNJ2" s="856"/>
      <c r="WNK2" s="856"/>
      <c r="WNL2" s="856"/>
      <c r="WNM2" s="856"/>
      <c r="WNN2" s="856"/>
      <c r="WNO2" s="856"/>
      <c r="WNP2" s="856"/>
      <c r="WNQ2" s="856"/>
      <c r="WNR2" s="856"/>
      <c r="WNS2" s="856"/>
      <c r="WNT2" s="856"/>
      <c r="WNU2" s="856"/>
      <c r="WNV2" s="856"/>
      <c r="WNW2" s="856"/>
      <c r="WNX2" s="856"/>
      <c r="WNY2" s="856"/>
      <c r="WNZ2" s="856"/>
      <c r="WOA2" s="856"/>
      <c r="WOB2" s="856"/>
      <c r="WOC2" s="856"/>
      <c r="WOD2" s="856"/>
      <c r="WOE2" s="856"/>
      <c r="WOF2" s="856"/>
      <c r="WOG2" s="856"/>
      <c r="WOH2" s="856"/>
      <c r="WOI2" s="856"/>
      <c r="WOJ2" s="856"/>
      <c r="WOK2" s="856"/>
      <c r="WOL2" s="856"/>
      <c r="WOM2" s="856"/>
      <c r="WON2" s="856"/>
      <c r="WOO2" s="856"/>
      <c r="WOP2" s="856"/>
      <c r="WOQ2" s="856"/>
      <c r="WOR2" s="856"/>
      <c r="WOS2" s="856"/>
      <c r="WOT2" s="856"/>
      <c r="WOU2" s="856"/>
      <c r="WOV2" s="856"/>
      <c r="WOW2" s="856"/>
      <c r="WOX2" s="856"/>
      <c r="WOY2" s="856"/>
      <c r="WOZ2" s="856"/>
      <c r="WPA2" s="856"/>
      <c r="WPB2" s="856"/>
      <c r="WPC2" s="856"/>
      <c r="WPD2" s="856"/>
      <c r="WPE2" s="856"/>
      <c r="WPF2" s="856"/>
      <c r="WPG2" s="856"/>
      <c r="WPH2" s="856"/>
      <c r="WPI2" s="856"/>
      <c r="WPJ2" s="856"/>
      <c r="WPK2" s="856"/>
      <c r="WPL2" s="856"/>
      <c r="WPM2" s="856"/>
      <c r="WPN2" s="856"/>
      <c r="WPO2" s="856"/>
      <c r="WPP2" s="856"/>
      <c r="WPQ2" s="856"/>
      <c r="WPR2" s="856"/>
      <c r="WPS2" s="856"/>
      <c r="WPT2" s="856"/>
      <c r="WPU2" s="856"/>
      <c r="WPV2" s="856"/>
      <c r="WPW2" s="856"/>
      <c r="WPX2" s="856"/>
      <c r="WPY2" s="856"/>
      <c r="WPZ2" s="856"/>
      <c r="WQA2" s="856"/>
      <c r="WQB2" s="856"/>
      <c r="WQC2" s="856"/>
      <c r="WQD2" s="856"/>
      <c r="WQE2" s="856"/>
      <c r="WQF2" s="856"/>
      <c r="WQG2" s="856"/>
      <c r="WQH2" s="856"/>
      <c r="WQI2" s="856"/>
      <c r="WQJ2" s="856"/>
      <c r="WQK2" s="856"/>
      <c r="WQL2" s="856"/>
      <c r="WQM2" s="856"/>
      <c r="WQN2" s="856"/>
      <c r="WQO2" s="856"/>
      <c r="WQP2" s="856"/>
      <c r="WQQ2" s="856"/>
      <c r="WQR2" s="856"/>
      <c r="WQS2" s="856"/>
      <c r="WQT2" s="856"/>
      <c r="WQU2" s="856"/>
      <c r="WQV2" s="856"/>
      <c r="WQW2" s="856"/>
      <c r="WQX2" s="856"/>
      <c r="WQY2" s="856"/>
      <c r="WQZ2" s="856"/>
      <c r="WRA2" s="856"/>
      <c r="WRB2" s="856"/>
      <c r="WRC2" s="856"/>
      <c r="WRD2" s="856"/>
      <c r="WRE2" s="856"/>
      <c r="WRF2" s="856"/>
      <c r="WRG2" s="856"/>
      <c r="WRH2" s="856"/>
      <c r="WRI2" s="856"/>
      <c r="WRJ2" s="856"/>
      <c r="WRK2" s="856"/>
      <c r="WRL2" s="856"/>
      <c r="WRM2" s="856"/>
      <c r="WRN2" s="856"/>
      <c r="WRO2" s="856"/>
      <c r="WRP2" s="856"/>
      <c r="WRQ2" s="856"/>
      <c r="WRR2" s="856"/>
      <c r="WRS2" s="856"/>
      <c r="WRT2" s="856"/>
      <c r="WRU2" s="856"/>
      <c r="WRV2" s="856"/>
      <c r="WRW2" s="856"/>
      <c r="WRX2" s="856"/>
      <c r="WRY2" s="856"/>
      <c r="WRZ2" s="856"/>
      <c r="WSA2" s="856"/>
      <c r="WSB2" s="856"/>
      <c r="WSC2" s="856"/>
      <c r="WSD2" s="856"/>
      <c r="WSE2" s="856"/>
      <c r="WSF2" s="856"/>
      <c r="WSG2" s="856"/>
      <c r="WSH2" s="856"/>
      <c r="WSI2" s="856"/>
      <c r="WSJ2" s="856"/>
      <c r="WSK2" s="856"/>
      <c r="WSL2" s="856"/>
      <c r="WSM2" s="856"/>
      <c r="WSN2" s="856"/>
      <c r="WSO2" s="856"/>
      <c r="WSP2" s="856"/>
      <c r="WSQ2" s="856"/>
      <c r="WSR2" s="856"/>
      <c r="WSS2" s="856"/>
      <c r="WST2" s="856"/>
      <c r="WSU2" s="856"/>
      <c r="WSV2" s="856"/>
      <c r="WSW2" s="856"/>
      <c r="WSX2" s="856"/>
      <c r="WSY2" s="856"/>
      <c r="WSZ2" s="856"/>
      <c r="WTA2" s="856"/>
      <c r="WTB2" s="856"/>
      <c r="WTC2" s="856"/>
      <c r="WTD2" s="856"/>
      <c r="WTE2" s="856"/>
      <c r="WTF2" s="856"/>
      <c r="WTG2" s="856"/>
      <c r="WTH2" s="856"/>
      <c r="WTI2" s="856"/>
      <c r="WTJ2" s="856"/>
      <c r="WTK2" s="856"/>
      <c r="WTL2" s="856"/>
      <c r="WTM2" s="856"/>
      <c r="WTN2" s="856"/>
      <c r="WTO2" s="856"/>
      <c r="WTP2" s="856"/>
      <c r="WTQ2" s="856"/>
      <c r="WTR2" s="856"/>
      <c r="WTS2" s="856"/>
      <c r="WTT2" s="856"/>
      <c r="WTU2" s="856"/>
      <c r="WTV2" s="856"/>
      <c r="WTW2" s="856"/>
      <c r="WTX2" s="856"/>
      <c r="WTY2" s="856"/>
      <c r="WTZ2" s="856"/>
      <c r="WUA2" s="856"/>
      <c r="WUB2" s="856"/>
      <c r="WUC2" s="856"/>
      <c r="WUD2" s="856"/>
      <c r="WUE2" s="856"/>
      <c r="WUF2" s="856"/>
      <c r="WUG2" s="856"/>
      <c r="WUH2" s="856"/>
      <c r="WUI2" s="856"/>
      <c r="WUJ2" s="856"/>
      <c r="WUK2" s="856"/>
      <c r="WUL2" s="856"/>
      <c r="WUM2" s="856"/>
      <c r="WUN2" s="856"/>
      <c r="WUO2" s="856"/>
      <c r="WUP2" s="856"/>
      <c r="WUQ2" s="856"/>
      <c r="WUR2" s="856"/>
      <c r="WUS2" s="856"/>
      <c r="WUT2" s="856"/>
      <c r="WUU2" s="856"/>
      <c r="WUV2" s="856"/>
      <c r="WUW2" s="856"/>
      <c r="WUX2" s="856"/>
      <c r="WUY2" s="856"/>
      <c r="WUZ2" s="856"/>
      <c r="WVA2" s="856"/>
      <c r="WVB2" s="856"/>
      <c r="WVC2" s="856"/>
      <c r="WVD2" s="856"/>
      <c r="WVE2" s="856"/>
      <c r="WVF2" s="856"/>
      <c r="WVG2" s="856"/>
      <c r="WVH2" s="856"/>
      <c r="WVI2" s="856"/>
      <c r="WVJ2" s="856"/>
      <c r="WVK2" s="856"/>
      <c r="WVL2" s="856"/>
      <c r="WVM2" s="856"/>
      <c r="WVN2" s="856"/>
      <c r="WVO2" s="856"/>
      <c r="WVP2" s="856"/>
      <c r="WVQ2" s="856"/>
      <c r="WVR2" s="856"/>
      <c r="WVS2" s="856"/>
      <c r="WVT2" s="856"/>
      <c r="WVU2" s="856"/>
      <c r="WVV2" s="856"/>
      <c r="WVW2" s="856"/>
      <c r="WVX2" s="856"/>
      <c r="WVY2" s="856"/>
      <c r="WVZ2" s="856"/>
      <c r="WWA2" s="856"/>
      <c r="WWB2" s="856"/>
      <c r="WWC2" s="856"/>
      <c r="WWD2" s="856"/>
      <c r="WWE2" s="856"/>
      <c r="WWF2" s="856"/>
      <c r="WWG2" s="856"/>
      <c r="WWH2" s="856"/>
      <c r="WWI2" s="856"/>
      <c r="WWJ2" s="856"/>
      <c r="WWK2" s="856"/>
      <c r="WWL2" s="856"/>
      <c r="WWM2" s="856"/>
      <c r="WWN2" s="856"/>
      <c r="WWO2" s="856"/>
      <c r="WWP2" s="856"/>
      <c r="WWQ2" s="856"/>
      <c r="WWR2" s="856"/>
      <c r="WWS2" s="856"/>
      <c r="WWT2" s="856"/>
      <c r="WWU2" s="856"/>
      <c r="WWV2" s="856"/>
      <c r="WWW2" s="856"/>
      <c r="WWX2" s="856"/>
      <c r="WWY2" s="856"/>
      <c r="WWZ2" s="856"/>
      <c r="WXA2" s="856"/>
      <c r="WXB2" s="856"/>
      <c r="WXC2" s="856"/>
      <c r="WXD2" s="856"/>
      <c r="WXE2" s="856"/>
      <c r="WXF2" s="856"/>
      <c r="WXG2" s="856"/>
      <c r="WXH2" s="856"/>
      <c r="WXI2" s="856"/>
      <c r="WXJ2" s="856"/>
      <c r="WXK2" s="856"/>
      <c r="WXL2" s="856"/>
      <c r="WXM2" s="856"/>
      <c r="WXN2" s="856"/>
      <c r="WXO2" s="856"/>
      <c r="WXP2" s="856"/>
      <c r="WXQ2" s="856"/>
      <c r="WXR2" s="856"/>
      <c r="WXS2" s="856"/>
      <c r="WXT2" s="856"/>
      <c r="WXU2" s="856"/>
      <c r="WXV2" s="856"/>
      <c r="WXW2" s="856"/>
      <c r="WXX2" s="856"/>
      <c r="WXY2" s="856"/>
      <c r="WXZ2" s="856"/>
      <c r="WYA2" s="856"/>
      <c r="WYB2" s="856"/>
      <c r="WYC2" s="856"/>
      <c r="WYD2" s="856"/>
      <c r="WYE2" s="856"/>
      <c r="WYF2" s="856"/>
      <c r="WYG2" s="856"/>
      <c r="WYH2" s="856"/>
      <c r="WYI2" s="856"/>
      <c r="WYJ2" s="856"/>
      <c r="WYK2" s="856"/>
      <c r="WYL2" s="856"/>
      <c r="WYM2" s="856"/>
      <c r="WYN2" s="856"/>
      <c r="WYO2" s="856"/>
      <c r="WYP2" s="856"/>
      <c r="WYQ2" s="856"/>
      <c r="WYR2" s="856"/>
      <c r="WYS2" s="856"/>
      <c r="WYT2" s="856"/>
      <c r="WYU2" s="856"/>
      <c r="WYV2" s="856"/>
      <c r="WYW2" s="856"/>
      <c r="WYX2" s="856"/>
      <c r="WYY2" s="856"/>
      <c r="WYZ2" s="856"/>
      <c r="WZA2" s="856"/>
      <c r="WZB2" s="856"/>
      <c r="WZC2" s="856"/>
      <c r="WZD2" s="856"/>
      <c r="WZE2" s="856"/>
      <c r="WZF2" s="856"/>
      <c r="WZG2" s="856"/>
      <c r="WZH2" s="856"/>
      <c r="WZI2" s="856"/>
      <c r="WZJ2" s="856"/>
      <c r="WZK2" s="856"/>
      <c r="WZL2" s="856"/>
      <c r="WZM2" s="856"/>
      <c r="WZN2" s="856"/>
      <c r="WZO2" s="856"/>
      <c r="WZP2" s="856"/>
      <c r="WZQ2" s="856"/>
      <c r="WZR2" s="856"/>
      <c r="WZS2" s="856"/>
      <c r="WZT2" s="856"/>
      <c r="WZU2" s="856"/>
      <c r="WZV2" s="856"/>
      <c r="WZW2" s="856"/>
      <c r="WZX2" s="856"/>
      <c r="WZY2" s="856"/>
      <c r="WZZ2" s="856"/>
      <c r="XAA2" s="856"/>
      <c r="XAB2" s="856"/>
      <c r="XAC2" s="856"/>
      <c r="XAD2" s="856"/>
      <c r="XAE2" s="856"/>
      <c r="XAF2" s="856"/>
      <c r="XAG2" s="856"/>
      <c r="XAH2" s="856"/>
      <c r="XAI2" s="856"/>
      <c r="XAJ2" s="856"/>
      <c r="XAK2" s="856"/>
      <c r="XAL2" s="856"/>
      <c r="XAM2" s="856"/>
      <c r="XAN2" s="856"/>
      <c r="XAO2" s="856"/>
      <c r="XAP2" s="856"/>
      <c r="XAQ2" s="856"/>
      <c r="XAR2" s="856"/>
      <c r="XAS2" s="856"/>
      <c r="XAT2" s="856"/>
      <c r="XAU2" s="856"/>
      <c r="XAV2" s="856"/>
      <c r="XAW2" s="856"/>
      <c r="XAX2" s="856"/>
      <c r="XAY2" s="856"/>
      <c r="XAZ2" s="856"/>
      <c r="XBA2" s="856"/>
      <c r="XBB2" s="856"/>
      <c r="XBC2" s="856"/>
      <c r="XBD2" s="856"/>
      <c r="XBE2" s="856"/>
      <c r="XBF2" s="856"/>
      <c r="XBG2" s="856"/>
      <c r="XBH2" s="856"/>
      <c r="XBI2" s="856"/>
      <c r="XBJ2" s="856"/>
      <c r="XBK2" s="856"/>
      <c r="XBL2" s="856"/>
      <c r="XBM2" s="856"/>
      <c r="XBN2" s="856"/>
      <c r="XBO2" s="856"/>
      <c r="XBP2" s="856"/>
      <c r="XBQ2" s="856"/>
      <c r="XBR2" s="856"/>
      <c r="XBS2" s="856"/>
      <c r="XBT2" s="856"/>
      <c r="XBU2" s="856"/>
      <c r="XBV2" s="856"/>
      <c r="XBW2" s="856"/>
      <c r="XBX2" s="856"/>
      <c r="XBY2" s="856"/>
      <c r="XBZ2" s="856"/>
      <c r="XCA2" s="856"/>
      <c r="XCB2" s="856"/>
      <c r="XCC2" s="856"/>
      <c r="XCD2" s="856"/>
      <c r="XCE2" s="856"/>
      <c r="XCF2" s="856"/>
      <c r="XCG2" s="856"/>
      <c r="XCH2" s="856"/>
      <c r="XCI2" s="856"/>
      <c r="XCJ2" s="856"/>
      <c r="XCK2" s="856"/>
      <c r="XCL2" s="856"/>
      <c r="XCM2" s="856"/>
      <c r="XCN2" s="856"/>
      <c r="XCO2" s="856"/>
      <c r="XCP2" s="856"/>
      <c r="XCQ2" s="856"/>
      <c r="XCR2" s="856"/>
      <c r="XCS2" s="856"/>
      <c r="XCT2" s="856"/>
      <c r="XCU2" s="856"/>
      <c r="XCV2" s="856"/>
      <c r="XCW2" s="856"/>
      <c r="XCX2" s="856"/>
      <c r="XCY2" s="856"/>
      <c r="XCZ2" s="856"/>
      <c r="XDA2" s="856"/>
      <c r="XDB2" s="856"/>
      <c r="XDC2" s="856"/>
      <c r="XDD2" s="856"/>
      <c r="XDE2" s="856"/>
      <c r="XDF2" s="856"/>
      <c r="XDG2" s="856"/>
      <c r="XDH2" s="856"/>
      <c r="XDI2" s="856"/>
      <c r="XDJ2" s="856"/>
      <c r="XDK2" s="856"/>
      <c r="XDL2" s="856"/>
      <c r="XDM2" s="856"/>
      <c r="XDN2" s="856"/>
      <c r="XDO2" s="856"/>
      <c r="XDP2" s="856"/>
      <c r="XDQ2" s="856"/>
      <c r="XDR2" s="856"/>
      <c r="XDS2" s="856"/>
      <c r="XDT2" s="856"/>
      <c r="XDU2" s="856"/>
      <c r="XDV2" s="856"/>
      <c r="XDW2" s="856"/>
      <c r="XDX2" s="856"/>
      <c r="XDY2" s="856"/>
      <c r="XDZ2" s="856"/>
      <c r="XEA2" s="856"/>
      <c r="XEB2" s="856"/>
      <c r="XEC2" s="856"/>
      <c r="XED2" s="856"/>
      <c r="XEE2" s="856"/>
      <c r="XEF2" s="856"/>
      <c r="XEG2" s="856"/>
      <c r="XEH2" s="856"/>
      <c r="XEI2" s="856"/>
      <c r="XEJ2" s="856"/>
      <c r="XEK2" s="856"/>
      <c r="XEL2" s="856"/>
      <c r="XEM2" s="856"/>
      <c r="XEN2" s="856"/>
      <c r="XEO2" s="856"/>
      <c r="XEP2" s="856"/>
      <c r="XEQ2" s="856"/>
      <c r="XER2" s="856"/>
      <c r="XES2" s="856"/>
      <c r="XET2" s="856"/>
      <c r="XEU2" s="856"/>
      <c r="XEV2" s="856"/>
      <c r="XEW2" s="856"/>
      <c r="XEX2" s="856"/>
      <c r="XEY2" s="856"/>
      <c r="XEZ2" s="856"/>
      <c r="XFA2" s="856"/>
      <c r="XFB2" s="856"/>
      <c r="XFC2" s="856"/>
      <c r="XFD2" s="856"/>
    </row>
    <row r="3" spans="1:16384" s="404" customFormat="1" x14ac:dyDescent="0.35">
      <c r="A3" s="559"/>
      <c r="B3" s="301"/>
      <c r="C3" s="301"/>
      <c r="D3" s="301"/>
      <c r="E3" s="301"/>
      <c r="F3" s="301"/>
      <c r="G3" s="301"/>
      <c r="H3" s="301"/>
      <c r="I3" s="301"/>
      <c r="J3" s="301"/>
      <c r="K3" s="301"/>
      <c r="L3" s="560"/>
      <c r="M3" s="295"/>
      <c r="N3" s="561" t="s">
        <v>276</v>
      </c>
      <c r="O3" s="294"/>
      <c r="P3" s="562"/>
      <c r="Q3" s="562"/>
      <c r="R3" s="562"/>
      <c r="S3" s="562"/>
      <c r="T3" s="562"/>
      <c r="U3" s="562"/>
      <c r="V3" s="562"/>
      <c r="W3" s="562"/>
      <c r="X3" s="562"/>
      <c r="Y3" s="295"/>
    </row>
    <row r="4" spans="1:16384" s="564" customFormat="1" x14ac:dyDescent="0.35">
      <c r="A4" s="559"/>
      <c r="B4" s="563" t="s">
        <v>277</v>
      </c>
      <c r="C4" s="37">
        <f>'Budget de l’ensemble'!G6</f>
        <v>0</v>
      </c>
      <c r="D4" s="479"/>
      <c r="E4" s="479"/>
      <c r="F4" s="479"/>
      <c r="G4" s="479"/>
      <c r="H4" s="479"/>
      <c r="I4" s="479"/>
      <c r="J4" s="479"/>
      <c r="K4" s="479"/>
      <c r="L4" s="560"/>
      <c r="M4" s="478"/>
      <c r="N4" s="561" t="s">
        <v>278</v>
      </c>
      <c r="O4" s="295"/>
      <c r="P4" s="295"/>
      <c r="Q4" s="295"/>
      <c r="R4" s="295"/>
      <c r="S4" s="295"/>
      <c r="T4" s="295"/>
      <c r="U4" s="295"/>
      <c r="V4" s="295"/>
      <c r="W4" s="295"/>
      <c r="X4" s="295"/>
      <c r="Y4" s="478"/>
    </row>
    <row r="5" spans="1:16384" s="564" customFormat="1" x14ac:dyDescent="0.35">
      <c r="A5" s="559"/>
      <c r="B5" s="563" t="s">
        <v>279</v>
      </c>
      <c r="C5" s="111">
        <f>R_Units</f>
        <v>0</v>
      </c>
      <c r="D5" s="479"/>
      <c r="E5" s="479"/>
      <c r="F5" s="479"/>
      <c r="G5" s="479"/>
      <c r="H5" s="479"/>
      <c r="I5" s="479"/>
      <c r="J5" s="479"/>
      <c r="K5" s="479"/>
      <c r="L5" s="560"/>
      <c r="M5" s="478"/>
      <c r="N5" s="478"/>
      <c r="O5" s="478"/>
      <c r="P5" s="478"/>
      <c r="Q5" s="478"/>
      <c r="R5" s="478"/>
      <c r="S5" s="478"/>
      <c r="T5" s="478"/>
      <c r="U5" s="478"/>
      <c r="V5" s="478"/>
      <c r="W5" s="478"/>
      <c r="X5" s="478"/>
      <c r="Y5" s="478"/>
    </row>
    <row r="6" spans="1:16384" s="564" customFormat="1" x14ac:dyDescent="0.35">
      <c r="A6" s="559"/>
      <c r="B6" s="61"/>
      <c r="C6" s="479"/>
      <c r="D6" s="479"/>
      <c r="E6" s="565"/>
      <c r="F6" s="479"/>
      <c r="G6" s="479"/>
      <c r="H6" s="479"/>
      <c r="I6" s="479"/>
      <c r="J6" s="479"/>
      <c r="K6" s="479"/>
      <c r="L6" s="560"/>
      <c r="M6" s="478"/>
      <c r="N6" s="857" t="s">
        <v>107</v>
      </c>
      <c r="O6" s="858"/>
      <c r="P6" s="858"/>
      <c r="Q6" s="858"/>
      <c r="R6" s="858"/>
      <c r="S6" s="858"/>
      <c r="T6" s="858"/>
      <c r="U6" s="858"/>
      <c r="V6" s="858"/>
      <c r="W6" s="858"/>
      <c r="X6" s="859"/>
      <c r="Y6" s="478"/>
    </row>
    <row r="7" spans="1:16384" s="296" customFormat="1" ht="15" customHeight="1" x14ac:dyDescent="0.5">
      <c r="A7" s="566"/>
      <c r="B7" s="567" t="s">
        <v>186</v>
      </c>
      <c r="C7" s="357"/>
      <c r="D7" s="108"/>
      <c r="E7" s="108"/>
      <c r="F7" s="357"/>
      <c r="G7" s="568"/>
      <c r="H7" s="567"/>
      <c r="I7" s="569"/>
      <c r="J7" s="357"/>
      <c r="K7" s="357"/>
      <c r="L7" s="560"/>
      <c r="M7" s="295"/>
      <c r="N7" s="570" t="s">
        <v>109</v>
      </c>
      <c r="O7" s="429"/>
      <c r="P7" s="429"/>
      <c r="Q7" s="61"/>
      <c r="R7" s="61"/>
      <c r="S7" s="61"/>
      <c r="T7" s="61"/>
      <c r="U7" s="61"/>
      <c r="V7" s="61"/>
      <c r="W7" s="61"/>
      <c r="X7" s="571"/>
      <c r="Y7" s="295"/>
    </row>
    <row r="8" spans="1:16384" s="296" customFormat="1" ht="16" x14ac:dyDescent="0.5">
      <c r="A8" s="559"/>
      <c r="B8" s="479"/>
      <c r="C8" s="61"/>
      <c r="D8" s="109" t="s">
        <v>188</v>
      </c>
      <c r="E8" s="109" t="s">
        <v>280</v>
      </c>
      <c r="F8" s="572" t="s">
        <v>281</v>
      </c>
      <c r="G8" s="99"/>
      <c r="H8" s="479"/>
      <c r="I8" s="573"/>
      <c r="J8" s="61"/>
      <c r="K8" s="61"/>
      <c r="L8" s="560"/>
      <c r="M8" s="295"/>
      <c r="N8" s="574" t="s">
        <v>111</v>
      </c>
      <c r="O8" s="429"/>
      <c r="P8" s="429"/>
      <c r="Q8" s="61"/>
      <c r="R8" s="61"/>
      <c r="S8" s="61"/>
      <c r="T8" s="61"/>
      <c r="U8" s="61"/>
      <c r="V8" s="61"/>
      <c r="W8" s="61"/>
      <c r="X8" s="571"/>
      <c r="Y8" s="295"/>
    </row>
    <row r="9" spans="1:16384" s="296" customFormat="1" x14ac:dyDescent="0.35">
      <c r="A9" s="559"/>
      <c r="B9" s="61" t="str">
        <f>'Budget de l’ensemble'!B10</f>
        <v>Coût du terrain (doit être justifié)</v>
      </c>
      <c r="C9" s="61"/>
      <c r="D9" s="182">
        <f>IF($C$5=0,0,E9/$C$5)</f>
        <v>0</v>
      </c>
      <c r="E9" s="168">
        <f>C$4*'Budget de l’ensemble'!E10</f>
        <v>0</v>
      </c>
      <c r="F9" s="33"/>
      <c r="G9" s="61"/>
      <c r="H9" s="479"/>
      <c r="I9" s="294"/>
      <c r="J9" s="61"/>
      <c r="K9" s="61"/>
      <c r="L9" s="560"/>
      <c r="M9" s="295"/>
      <c r="N9" s="575" t="s">
        <v>115</v>
      </c>
      <c r="O9" s="294"/>
      <c r="P9" s="294"/>
      <c r="Q9" s="61"/>
      <c r="R9" s="61"/>
      <c r="S9" s="61"/>
      <c r="T9" s="61"/>
      <c r="U9" s="61"/>
      <c r="V9" s="61"/>
      <c r="W9" s="61"/>
      <c r="X9" s="571"/>
      <c r="Y9" s="295"/>
    </row>
    <row r="10" spans="1:16384" s="296" customFormat="1" x14ac:dyDescent="0.35">
      <c r="A10" s="559"/>
      <c r="B10" s="61" t="str">
        <f>'Budget de l’ensemble'!B11</f>
        <v>Coûts essentiels (justifiés par un budget de catégorie B)</v>
      </c>
      <c r="C10" s="61"/>
      <c r="D10" s="168">
        <f t="shared" ref="D10:D19" si="0">IF($C$5=0,0,E10/$C$5)</f>
        <v>0</v>
      </c>
      <c r="E10" s="168">
        <f>C$4*'Budget de l’ensemble'!E11</f>
        <v>0</v>
      </c>
      <c r="F10" s="33"/>
      <c r="G10" s="61"/>
      <c r="H10" s="61"/>
      <c r="I10" s="294"/>
      <c r="J10" s="61"/>
      <c r="K10" s="61"/>
      <c r="L10" s="560"/>
      <c r="M10" s="295"/>
      <c r="N10" s="576" t="s">
        <v>282</v>
      </c>
      <c r="O10" s="294"/>
      <c r="P10" s="294"/>
      <c r="Q10" s="61"/>
      <c r="R10" s="61"/>
      <c r="S10" s="61"/>
      <c r="T10" s="61"/>
      <c r="U10" s="61"/>
      <c r="V10" s="61"/>
      <c r="W10" s="61"/>
      <c r="X10" s="571"/>
      <c r="Y10" s="295"/>
    </row>
    <row r="11" spans="1:16384" s="296" customFormat="1" x14ac:dyDescent="0.35">
      <c r="A11" s="559"/>
      <c r="B11" s="61" t="str">
        <f>'Budget de l’ensemble'!B12</f>
        <v>Coûts accessoires</v>
      </c>
      <c r="C11" s="61"/>
      <c r="D11" s="168">
        <f t="shared" si="0"/>
        <v>0</v>
      </c>
      <c r="E11" s="168">
        <f>C$4*'Budget de l’ensemble'!E12</f>
        <v>0</v>
      </c>
      <c r="F11" s="33"/>
      <c r="G11" s="61"/>
      <c r="H11" s="61"/>
      <c r="I11" s="294"/>
      <c r="J11" s="61"/>
      <c r="K11" s="61"/>
      <c r="L11" s="560"/>
      <c r="M11" s="295"/>
      <c r="N11" s="577" t="s">
        <v>121</v>
      </c>
      <c r="O11" s="445"/>
      <c r="P11" s="445"/>
      <c r="Q11" s="104"/>
      <c r="R11" s="104"/>
      <c r="S11" s="104"/>
      <c r="T11" s="104"/>
      <c r="U11" s="104"/>
      <c r="V11" s="104"/>
      <c r="W11" s="104"/>
      <c r="X11" s="578"/>
      <c r="Y11" s="295"/>
    </row>
    <row r="12" spans="1:16384" s="296" customFormat="1" x14ac:dyDescent="0.35">
      <c r="A12" s="559"/>
      <c r="B12" s="61" t="str">
        <f>'Budget de l’ensemble'!B13</f>
        <v>Coûts de financement</v>
      </c>
      <c r="C12" s="61"/>
      <c r="D12" s="168">
        <f t="shared" si="0"/>
        <v>0</v>
      </c>
      <c r="E12" s="168">
        <f>C$4*'Budget de l’ensemble'!E13</f>
        <v>0</v>
      </c>
      <c r="F12" s="33"/>
      <c r="G12" s="61"/>
      <c r="H12" s="61"/>
      <c r="I12" s="294"/>
      <c r="J12" s="61"/>
      <c r="K12" s="61"/>
      <c r="L12" s="560"/>
      <c r="M12" s="295"/>
      <c r="N12" s="295"/>
      <c r="O12" s="295"/>
      <c r="P12" s="295"/>
      <c r="Q12" s="295"/>
      <c r="R12" s="295"/>
      <c r="S12" s="295"/>
      <c r="T12" s="295"/>
      <c r="U12" s="295"/>
      <c r="V12" s="295"/>
      <c r="W12" s="295"/>
      <c r="X12" s="295"/>
      <c r="Y12" s="295"/>
    </row>
    <row r="13" spans="1:16384" s="296" customFormat="1" x14ac:dyDescent="0.35">
      <c r="A13" s="559"/>
      <c r="B13" s="61" t="str">
        <f>'Budget de l’ensemble'!B14</f>
        <v>TPS/TVH (déduction faite des remboursements, le cas échéant)</v>
      </c>
      <c r="C13" s="61"/>
      <c r="D13" s="168">
        <f t="shared" si="0"/>
        <v>0</v>
      </c>
      <c r="E13" s="168">
        <f>C$4*'Budget de l’ensemble'!E14</f>
        <v>0</v>
      </c>
      <c r="F13" s="33"/>
      <c r="G13" s="61"/>
      <c r="H13" s="61"/>
      <c r="I13" s="294"/>
      <c r="J13" s="61"/>
      <c r="K13" s="61"/>
      <c r="L13" s="560"/>
      <c r="M13" s="295"/>
      <c r="N13" s="561" t="s">
        <v>283</v>
      </c>
      <c r="O13" s="295"/>
      <c r="P13" s="295"/>
      <c r="Q13" s="295"/>
      <c r="R13" s="295"/>
      <c r="S13" s="295"/>
      <c r="T13" s="295"/>
      <c r="U13" s="295"/>
      <c r="V13" s="295"/>
      <c r="W13" s="295"/>
      <c r="X13" s="295"/>
      <c r="Y13" s="295"/>
    </row>
    <row r="14" spans="1:16384" s="296" customFormat="1" x14ac:dyDescent="0.35">
      <c r="A14" s="559"/>
      <c r="B14" s="61" t="str">
        <f>'Budget de l’ensemble'!B15</f>
        <v>Fonds de prévoyance</v>
      </c>
      <c r="C14" s="61"/>
      <c r="D14" s="168">
        <f t="shared" si="0"/>
        <v>0</v>
      </c>
      <c r="E14" s="168">
        <f>C$4*'Budget de l’ensemble'!E15</f>
        <v>0</v>
      </c>
      <c r="F14" s="33"/>
      <c r="G14" s="61"/>
      <c r="H14" s="61"/>
      <c r="I14" s="294"/>
      <c r="J14" s="61"/>
      <c r="K14" s="61"/>
      <c r="L14" s="560"/>
      <c r="M14" s="295"/>
      <c r="N14" s="561" t="s">
        <v>284</v>
      </c>
      <c r="O14" s="295"/>
      <c r="P14" s="295"/>
      <c r="Q14" s="295"/>
      <c r="R14" s="295"/>
      <c r="S14" s="295"/>
      <c r="T14" s="295"/>
      <c r="U14" s="295"/>
      <c r="V14" s="295"/>
      <c r="W14" s="295"/>
      <c r="X14" s="295"/>
      <c r="Y14" s="295"/>
    </row>
    <row r="15" spans="1:16384" s="296" customFormat="1" x14ac:dyDescent="0.35">
      <c r="A15" s="559"/>
      <c r="B15" s="61" t="str">
        <f>'Budget de l’ensemble'!B16</f>
        <v>Autre (préciser)</v>
      </c>
      <c r="C15" s="61"/>
      <c r="D15" s="168">
        <f t="shared" si="0"/>
        <v>0</v>
      </c>
      <c r="E15" s="168">
        <f>C$4*'Budget de l’ensemble'!E16</f>
        <v>0</v>
      </c>
      <c r="F15" s="33"/>
      <c r="G15" s="61"/>
      <c r="H15" s="61"/>
      <c r="I15" s="294"/>
      <c r="J15" s="61"/>
      <c r="K15" s="61"/>
      <c r="L15" s="560"/>
      <c r="M15" s="295"/>
      <c r="N15" s="561" t="s">
        <v>285</v>
      </c>
      <c r="O15" s="295"/>
      <c r="P15" s="295"/>
      <c r="Q15" s="295"/>
      <c r="R15" s="295"/>
      <c r="S15" s="295"/>
      <c r="T15" s="295"/>
      <c r="U15" s="295"/>
      <c r="V15" s="295"/>
      <c r="W15" s="295"/>
      <c r="X15" s="295"/>
      <c r="Y15" s="295"/>
    </row>
    <row r="16" spans="1:16384" s="296" customFormat="1" x14ac:dyDescent="0.35">
      <c r="A16" s="559"/>
      <c r="B16" s="61" t="str">
        <f>'Budget de l’ensemble'!B17</f>
        <v>Autre (préciser)</v>
      </c>
      <c r="C16" s="61"/>
      <c r="D16" s="168">
        <f t="shared" si="0"/>
        <v>0</v>
      </c>
      <c r="E16" s="168">
        <f>C$4*'Budget de l’ensemble'!E17</f>
        <v>0</v>
      </c>
      <c r="F16" s="33"/>
      <c r="G16" s="61"/>
      <c r="H16" s="61"/>
      <c r="I16" s="294"/>
      <c r="J16" s="61"/>
      <c r="K16" s="61"/>
      <c r="L16" s="560"/>
      <c r="M16" s="295"/>
      <c r="N16" s="295"/>
      <c r="O16" s="295"/>
      <c r="P16" s="295"/>
      <c r="Q16" s="295"/>
      <c r="R16" s="295"/>
      <c r="S16" s="295"/>
      <c r="T16" s="295"/>
      <c r="U16" s="295"/>
      <c r="V16" s="295"/>
      <c r="W16" s="295"/>
      <c r="X16" s="295"/>
      <c r="Y16" s="295"/>
    </row>
    <row r="17" spans="1:25" x14ac:dyDescent="0.35">
      <c r="A17" s="559"/>
      <c r="B17" s="61" t="str">
        <f>'Budget de l’ensemble'!B18</f>
        <v>Autre (préciser)</v>
      </c>
      <c r="C17" s="61"/>
      <c r="D17" s="168">
        <f t="shared" si="0"/>
        <v>0</v>
      </c>
      <c r="E17" s="168">
        <f>C$4*'Budget de l’ensemble'!E18</f>
        <v>0</v>
      </c>
      <c r="F17" s="33"/>
      <c r="G17" s="61"/>
      <c r="H17" s="61"/>
      <c r="I17" s="294"/>
      <c r="J17" s="61"/>
      <c r="K17" s="61"/>
      <c r="L17" s="560"/>
      <c r="N17" s="295"/>
      <c r="O17" s="295"/>
      <c r="P17" s="295"/>
      <c r="Q17" s="295"/>
      <c r="R17" s="295"/>
      <c r="S17" s="295"/>
      <c r="T17" s="295"/>
      <c r="U17" s="295"/>
      <c r="V17" s="295"/>
      <c r="W17" s="295"/>
      <c r="X17" s="295"/>
      <c r="Y17" s="295"/>
    </row>
    <row r="18" spans="1:25" ht="16.5" customHeight="1" x14ac:dyDescent="0.5">
      <c r="A18" s="559"/>
      <c r="B18" s="61" t="str">
        <f>'Budget de l’ensemble'!B19</f>
        <v>Autre (préciser)</v>
      </c>
      <c r="C18" s="61"/>
      <c r="D18" s="168">
        <f t="shared" si="0"/>
        <v>0</v>
      </c>
      <c r="E18" s="168">
        <f>C$4*'Budget de l’ensemble'!E19</f>
        <v>0</v>
      </c>
      <c r="F18" s="33"/>
      <c r="G18" s="61"/>
      <c r="H18" s="573"/>
      <c r="I18" s="573"/>
      <c r="J18" s="61"/>
      <c r="K18" s="61"/>
      <c r="L18" s="560"/>
      <c r="N18" s="295"/>
      <c r="O18" s="295"/>
      <c r="P18" s="295"/>
      <c r="Q18" s="295"/>
      <c r="R18" s="295"/>
      <c r="S18" s="295"/>
      <c r="T18" s="295"/>
      <c r="U18" s="295"/>
      <c r="V18" s="295"/>
      <c r="W18" s="295"/>
      <c r="X18" s="295"/>
      <c r="Y18" s="295"/>
    </row>
    <row r="19" spans="1:25" x14ac:dyDescent="0.35">
      <c r="A19" s="559"/>
      <c r="B19" s="579" t="s">
        <v>286</v>
      </c>
      <c r="C19" s="485"/>
      <c r="D19" s="169">
        <f t="shared" si="0"/>
        <v>0</v>
      </c>
      <c r="E19" s="170">
        <f>SUM(E9:E18)</f>
        <v>0</v>
      </c>
      <c r="F19" s="61"/>
      <c r="G19" s="61"/>
      <c r="H19" s="61"/>
      <c r="I19" s="580"/>
      <c r="J19" s="61"/>
      <c r="K19" s="61"/>
      <c r="L19" s="560"/>
      <c r="N19" s="295"/>
      <c r="O19" s="295"/>
      <c r="P19" s="295"/>
      <c r="Q19" s="295"/>
      <c r="R19" s="295"/>
      <c r="S19" s="295"/>
      <c r="T19" s="295"/>
      <c r="U19" s="295"/>
      <c r="V19" s="295"/>
      <c r="W19" s="295"/>
      <c r="X19" s="295"/>
      <c r="Y19" s="295"/>
    </row>
    <row r="20" spans="1:25" ht="10.5" customHeight="1" x14ac:dyDescent="0.35">
      <c r="A20" s="559"/>
      <c r="B20" s="61"/>
      <c r="C20" s="61"/>
      <c r="D20" s="61"/>
      <c r="E20" s="61"/>
      <c r="F20" s="61"/>
      <c r="G20" s="61"/>
      <c r="H20" s="61"/>
      <c r="I20" s="294"/>
      <c r="J20" s="61"/>
      <c r="K20" s="61"/>
      <c r="L20" s="560"/>
      <c r="N20" s="295"/>
      <c r="O20" s="295"/>
      <c r="P20" s="295"/>
      <c r="Q20" s="295"/>
      <c r="R20" s="295"/>
      <c r="S20" s="295"/>
      <c r="T20" s="295"/>
      <c r="U20" s="295"/>
      <c r="V20" s="295"/>
      <c r="W20" s="295"/>
      <c r="X20" s="295"/>
      <c r="Y20" s="295"/>
    </row>
    <row r="21" spans="1:25" ht="15.75" customHeight="1" x14ac:dyDescent="0.35">
      <c r="A21" s="559"/>
      <c r="B21" s="581" t="s">
        <v>287</v>
      </c>
      <c r="C21" s="140" t="e">
        <f>'Budget de l’ensemble'!E20*'Grille de notation'!F104</f>
        <v>#VALUE!</v>
      </c>
      <c r="D21" s="582"/>
      <c r="E21" s="61"/>
      <c r="F21" s="61"/>
      <c r="G21" s="61"/>
      <c r="H21" s="61"/>
      <c r="I21" s="294"/>
      <c r="J21" s="61"/>
      <c r="K21" s="61"/>
      <c r="L21" s="560"/>
      <c r="N21" s="295"/>
      <c r="O21" s="295"/>
      <c r="P21" s="295"/>
      <c r="Q21" s="295"/>
      <c r="R21" s="295"/>
      <c r="S21" s="295"/>
      <c r="T21" s="295"/>
      <c r="U21" s="295"/>
      <c r="V21" s="295"/>
      <c r="W21" s="295"/>
      <c r="X21" s="295"/>
      <c r="Y21" s="295"/>
    </row>
    <row r="22" spans="1:25" ht="29" hidden="1" x14ac:dyDescent="0.35">
      <c r="A22" s="559"/>
      <c r="B22" s="583" t="str">
        <f>'Matrice de financement'!B21</f>
        <v xml:space="preserve">Prêt maximal pour des logements (déduction faite du prêt offert pour des espaces non résidentiels) </v>
      </c>
      <c r="C22" s="140" t="e">
        <f>'Matrice de financement'!D21</f>
        <v>#DIV/0!</v>
      </c>
      <c r="D22" s="584"/>
      <c r="E22" s="61"/>
      <c r="F22" s="113"/>
      <c r="G22" s="113"/>
      <c r="H22" s="61"/>
      <c r="I22" s="294"/>
      <c r="J22" s="61"/>
      <c r="K22" s="61"/>
      <c r="L22" s="560"/>
      <c r="N22" s="295"/>
      <c r="O22" s="295"/>
      <c r="P22" s="295"/>
      <c r="Q22" s="295"/>
      <c r="R22" s="295"/>
      <c r="S22" s="295"/>
      <c r="T22" s="295"/>
      <c r="U22" s="295"/>
      <c r="V22" s="295"/>
      <c r="W22" s="295"/>
      <c r="X22" s="295"/>
      <c r="Y22" s="295"/>
    </row>
    <row r="23" spans="1:25" x14ac:dyDescent="0.35">
      <c r="A23" s="559"/>
      <c r="B23" s="479"/>
      <c r="C23" s="585"/>
      <c r="D23" s="61"/>
      <c r="E23" s="61"/>
      <c r="F23" s="113"/>
      <c r="G23" s="113"/>
      <c r="H23" s="61"/>
      <c r="I23" s="294"/>
      <c r="J23" s="61"/>
      <c r="K23" s="61"/>
      <c r="L23" s="560"/>
      <c r="N23" s="295"/>
      <c r="O23" s="295"/>
      <c r="P23" s="295"/>
      <c r="Q23" s="295"/>
      <c r="R23" s="295"/>
      <c r="S23" s="295"/>
      <c r="T23" s="295"/>
      <c r="U23" s="295"/>
      <c r="V23" s="295"/>
      <c r="W23" s="295"/>
      <c r="X23" s="295"/>
      <c r="Y23" s="295"/>
    </row>
    <row r="24" spans="1:25" x14ac:dyDescent="0.35">
      <c r="A24" s="559"/>
      <c r="B24" s="61"/>
      <c r="C24" s="61"/>
      <c r="D24" s="61"/>
      <c r="E24" s="61"/>
      <c r="F24" s="99"/>
      <c r="G24" s="61"/>
      <c r="H24" s="61"/>
      <c r="I24" s="860"/>
      <c r="J24" s="860"/>
      <c r="K24" s="61"/>
      <c r="L24" s="560"/>
      <c r="N24" s="295"/>
      <c r="O24" s="295"/>
      <c r="P24" s="295"/>
      <c r="Q24" s="295"/>
      <c r="R24" s="295"/>
      <c r="S24" s="295"/>
      <c r="T24" s="295"/>
      <c r="U24" s="295"/>
      <c r="V24" s="295"/>
      <c r="W24" s="295"/>
      <c r="X24" s="295"/>
      <c r="Y24" s="295"/>
    </row>
    <row r="25" spans="1:25" x14ac:dyDescent="0.35">
      <c r="A25" s="559"/>
      <c r="B25" s="586" t="s">
        <v>288</v>
      </c>
      <c r="C25" s="587"/>
      <c r="D25" s="587"/>
      <c r="E25" s="587"/>
      <c r="F25" s="587"/>
      <c r="G25" s="568"/>
      <c r="H25" s="568"/>
      <c r="I25" s="861"/>
      <c r="J25" s="861"/>
      <c r="K25" s="589"/>
      <c r="L25" s="560"/>
      <c r="M25" s="294"/>
      <c r="N25" s="294"/>
      <c r="O25" s="294"/>
      <c r="P25" s="294"/>
      <c r="Q25" s="294"/>
      <c r="R25" s="294"/>
      <c r="S25" s="295"/>
      <c r="T25" s="295"/>
      <c r="U25" s="295"/>
      <c r="V25" s="295"/>
      <c r="W25" s="295"/>
      <c r="X25" s="295"/>
      <c r="Y25" s="295"/>
    </row>
    <row r="26" spans="1:25" x14ac:dyDescent="0.35">
      <c r="A26" s="559"/>
      <c r="B26" s="479"/>
      <c r="C26" s="294"/>
      <c r="D26" s="294"/>
      <c r="E26" s="294"/>
      <c r="F26" s="294"/>
      <c r="G26" s="565" t="s">
        <v>289</v>
      </c>
      <c r="H26" s="99"/>
      <c r="I26" s="572" t="s">
        <v>290</v>
      </c>
      <c r="J26" s="48"/>
      <c r="K26" s="590"/>
      <c r="L26" s="560"/>
      <c r="M26" s="294"/>
      <c r="N26" s="294"/>
      <c r="O26" s="294"/>
      <c r="P26" s="294"/>
      <c r="Q26" s="294"/>
      <c r="R26" s="294"/>
      <c r="S26" s="295"/>
      <c r="T26" s="295"/>
      <c r="U26" s="295"/>
      <c r="V26" s="295"/>
      <c r="W26" s="295"/>
      <c r="X26" s="295"/>
      <c r="Y26" s="295"/>
    </row>
    <row r="27" spans="1:25" x14ac:dyDescent="0.35">
      <c r="A27" s="559"/>
      <c r="B27" s="61" t="s">
        <v>291</v>
      </c>
      <c r="C27" s="294"/>
      <c r="D27" s="61"/>
      <c r="E27" s="61"/>
      <c r="F27" s="99"/>
      <c r="G27" s="591">
        <f>'Abordabilité des loyers'!J52</f>
        <v>0</v>
      </c>
      <c r="H27" s="592"/>
      <c r="I27" s="49"/>
      <c r="J27" s="294"/>
      <c r="K27" s="294"/>
      <c r="L27" s="560"/>
      <c r="M27" s="294"/>
      <c r="N27" s="294"/>
      <c r="O27" s="294"/>
      <c r="P27" s="294"/>
      <c r="Q27" s="294"/>
      <c r="R27" s="294"/>
      <c r="S27" s="294"/>
      <c r="T27" s="294"/>
      <c r="U27" s="295"/>
      <c r="V27" s="295"/>
      <c r="W27" s="295"/>
      <c r="X27" s="295"/>
      <c r="Y27" s="295"/>
    </row>
    <row r="28" spans="1:25" x14ac:dyDescent="0.35">
      <c r="A28" s="559"/>
      <c r="B28" s="593" t="s">
        <v>292</v>
      </c>
      <c r="C28" s="61"/>
      <c r="D28" s="61"/>
      <c r="E28" s="61"/>
      <c r="F28" s="99"/>
      <c r="G28" s="34"/>
      <c r="H28" s="62"/>
      <c r="I28" s="49"/>
      <c r="J28" s="294"/>
      <c r="K28" s="294"/>
      <c r="L28" s="560"/>
      <c r="M28" s="294"/>
      <c r="N28" s="294"/>
      <c r="O28" s="294"/>
      <c r="P28" s="294"/>
      <c r="Q28" s="294"/>
      <c r="R28" s="294"/>
      <c r="S28" s="294"/>
      <c r="T28" s="294"/>
      <c r="U28" s="295"/>
      <c r="V28" s="295"/>
      <c r="W28" s="295"/>
      <c r="X28" s="295"/>
      <c r="Y28" s="295"/>
    </row>
    <row r="29" spans="1:25" ht="16" x14ac:dyDescent="0.5">
      <c r="A29" s="559"/>
      <c r="B29" s="61" t="s">
        <v>293</v>
      </c>
      <c r="C29" s="61"/>
      <c r="D29" s="61"/>
      <c r="E29" s="61"/>
      <c r="F29" s="61"/>
      <c r="G29" s="591">
        <f>G28*G27</f>
        <v>0</v>
      </c>
      <c r="H29" s="573"/>
      <c r="I29" s="49"/>
      <c r="J29" s="294"/>
      <c r="K29" s="294"/>
      <c r="L29" s="560"/>
      <c r="M29" s="294"/>
      <c r="N29" s="294"/>
      <c r="O29" s="294"/>
      <c r="P29" s="294"/>
      <c r="Q29" s="294"/>
      <c r="R29" s="294"/>
      <c r="S29" s="294"/>
      <c r="T29" s="294"/>
      <c r="U29" s="295"/>
      <c r="V29" s="295"/>
      <c r="W29" s="295"/>
      <c r="X29" s="295"/>
      <c r="Y29" s="295"/>
    </row>
    <row r="30" spans="1:25" ht="15" thickBot="1" x14ac:dyDescent="0.4">
      <c r="A30" s="559"/>
      <c r="B30" s="594" t="s">
        <v>477</v>
      </c>
      <c r="C30" s="594"/>
      <c r="D30" s="594"/>
      <c r="E30" s="594"/>
      <c r="F30" s="594"/>
      <c r="G30" s="595">
        <f>G27-G29</f>
        <v>0</v>
      </c>
      <c r="H30" s="61"/>
      <c r="I30" s="49"/>
      <c r="J30" s="294"/>
      <c r="K30" s="294"/>
      <c r="L30" s="560"/>
      <c r="N30" s="295"/>
      <c r="O30" s="295"/>
      <c r="P30" s="295"/>
      <c r="Q30" s="295"/>
      <c r="R30" s="295"/>
      <c r="S30" s="295"/>
      <c r="T30" s="295"/>
      <c r="U30" s="295"/>
      <c r="V30" s="295"/>
      <c r="W30" s="295"/>
      <c r="X30" s="295"/>
      <c r="Y30" s="295"/>
    </row>
    <row r="31" spans="1:25" ht="16.5" customHeight="1" thickTop="1" x14ac:dyDescent="0.35">
      <c r="A31" s="559"/>
      <c r="B31" s="61"/>
      <c r="C31" s="61"/>
      <c r="D31" s="61"/>
      <c r="E31" s="61"/>
      <c r="F31" s="99"/>
      <c r="G31" s="61"/>
      <c r="H31" s="61"/>
      <c r="I31" s="294"/>
      <c r="J31" s="294"/>
      <c r="K31" s="294"/>
      <c r="L31" s="560"/>
      <c r="N31" s="295"/>
      <c r="O31" s="295"/>
      <c r="P31" s="295"/>
      <c r="Q31" s="295"/>
      <c r="R31" s="295"/>
      <c r="S31" s="295"/>
      <c r="T31" s="295"/>
      <c r="U31" s="295"/>
      <c r="V31" s="295"/>
      <c r="W31" s="295"/>
      <c r="X31" s="295"/>
      <c r="Y31" s="295"/>
    </row>
    <row r="32" spans="1:25" ht="21" customHeight="1" x14ac:dyDescent="0.35">
      <c r="A32" s="559"/>
      <c r="B32" s="586" t="s">
        <v>294</v>
      </c>
      <c r="C32" s="357"/>
      <c r="D32" s="567"/>
      <c r="E32" s="357"/>
      <c r="F32" s="357"/>
      <c r="G32" s="357"/>
      <c r="H32" s="357"/>
      <c r="I32" s="587"/>
      <c r="J32" s="357"/>
      <c r="K32" s="357"/>
      <c r="L32" s="560"/>
      <c r="N32" s="295"/>
      <c r="O32" s="295"/>
      <c r="P32" s="295"/>
      <c r="Q32" s="295"/>
      <c r="R32" s="295"/>
      <c r="S32" s="295"/>
      <c r="T32" s="295"/>
      <c r="U32" s="295"/>
      <c r="V32" s="295"/>
      <c r="W32" s="295"/>
      <c r="X32" s="295"/>
      <c r="Y32" s="295"/>
    </row>
    <row r="33" spans="1:25" ht="16" x14ac:dyDescent="0.5">
      <c r="A33" s="559"/>
      <c r="B33" s="479"/>
      <c r="C33" s="596" t="s">
        <v>295</v>
      </c>
      <c r="D33" s="596" t="s">
        <v>296</v>
      </c>
      <c r="E33" s="61"/>
      <c r="F33" s="61"/>
      <c r="G33" s="61"/>
      <c r="H33" s="61"/>
      <c r="I33" s="572" t="s">
        <v>290</v>
      </c>
      <c r="J33" s="61"/>
      <c r="K33" s="61"/>
      <c r="L33" s="560"/>
      <c r="N33" s="295"/>
      <c r="O33" s="295"/>
      <c r="P33" s="295"/>
      <c r="Q33" s="295"/>
      <c r="R33" s="295"/>
      <c r="S33" s="295"/>
      <c r="T33" s="295"/>
      <c r="U33" s="295"/>
      <c r="V33" s="295"/>
      <c r="W33" s="295"/>
      <c r="X33" s="295"/>
      <c r="Y33" s="295"/>
    </row>
    <row r="34" spans="1:25" x14ac:dyDescent="0.35">
      <c r="A34" s="559"/>
      <c r="B34" s="61" t="s">
        <v>297</v>
      </c>
      <c r="C34" s="188"/>
      <c r="D34" s="25"/>
      <c r="E34" s="61"/>
      <c r="F34" s="61"/>
      <c r="G34" s="153">
        <f>D34*C34*12</f>
        <v>0</v>
      </c>
      <c r="H34" s="61"/>
      <c r="I34" s="49"/>
      <c r="J34" s="61"/>
      <c r="K34" s="61"/>
      <c r="L34" s="560"/>
      <c r="N34" s="295"/>
      <c r="O34" s="295"/>
      <c r="P34" s="295"/>
      <c r="Q34" s="295"/>
      <c r="R34" s="295"/>
      <c r="S34" s="295"/>
      <c r="T34" s="295"/>
      <c r="U34" s="295"/>
      <c r="V34" s="295"/>
      <c r="W34" s="295"/>
      <c r="X34" s="295"/>
      <c r="Y34" s="295"/>
    </row>
    <row r="35" spans="1:25" x14ac:dyDescent="0.35">
      <c r="A35" s="559"/>
      <c r="B35" s="61" t="s">
        <v>298</v>
      </c>
      <c r="C35" s="188"/>
      <c r="D35" s="25"/>
      <c r="E35" s="61"/>
      <c r="F35" s="61"/>
      <c r="G35" s="153">
        <f>D35*C35*12</f>
        <v>0</v>
      </c>
      <c r="H35" s="61"/>
      <c r="I35" s="49"/>
      <c r="J35" s="61"/>
      <c r="K35" s="61"/>
      <c r="L35" s="560"/>
      <c r="N35" s="295"/>
      <c r="O35" s="295"/>
      <c r="P35" s="295"/>
      <c r="Q35" s="295"/>
      <c r="R35" s="295"/>
      <c r="S35" s="295"/>
      <c r="T35" s="295"/>
      <c r="U35" s="295"/>
      <c r="V35" s="295"/>
      <c r="W35" s="295"/>
      <c r="X35" s="295"/>
      <c r="Y35" s="295"/>
    </row>
    <row r="36" spans="1:25" ht="16" x14ac:dyDescent="0.5">
      <c r="A36" s="559"/>
      <c r="B36" s="61" t="s">
        <v>299</v>
      </c>
      <c r="C36" s="61"/>
      <c r="D36" s="61"/>
      <c r="E36" s="61"/>
      <c r="F36" s="61"/>
      <c r="G36" s="183"/>
      <c r="H36" s="51"/>
      <c r="I36" s="49"/>
      <c r="J36" s="61"/>
      <c r="K36" s="61"/>
      <c r="L36" s="560"/>
      <c r="N36" s="295"/>
      <c r="O36" s="295"/>
      <c r="P36" s="295"/>
      <c r="Q36" s="295"/>
      <c r="R36" s="295"/>
      <c r="S36" s="295"/>
      <c r="T36" s="295"/>
      <c r="U36" s="295"/>
      <c r="V36" s="295"/>
      <c r="W36" s="295"/>
      <c r="X36" s="295"/>
      <c r="Y36" s="295"/>
    </row>
    <row r="37" spans="1:25" x14ac:dyDescent="0.35">
      <c r="A37" s="559"/>
      <c r="B37" s="61" t="s">
        <v>300</v>
      </c>
      <c r="C37" s="61"/>
      <c r="D37" s="61"/>
      <c r="E37" s="61"/>
      <c r="F37" s="61"/>
      <c r="G37" s="153">
        <f>SUM(G34:G36)</f>
        <v>0</v>
      </c>
      <c r="H37" s="61"/>
      <c r="I37" s="49"/>
      <c r="J37" s="61"/>
      <c r="K37" s="61"/>
      <c r="L37" s="560"/>
      <c r="N37" s="295"/>
      <c r="O37" s="295"/>
      <c r="P37" s="295"/>
      <c r="Q37" s="295"/>
      <c r="R37" s="295"/>
      <c r="S37" s="295"/>
      <c r="T37" s="295"/>
      <c r="U37" s="295"/>
      <c r="V37" s="295"/>
      <c r="W37" s="295"/>
      <c r="X37" s="295"/>
      <c r="Y37" s="295"/>
    </row>
    <row r="38" spans="1:25" x14ac:dyDescent="0.35">
      <c r="A38" s="559"/>
      <c r="B38" s="593" t="s">
        <v>301</v>
      </c>
      <c r="C38" s="61"/>
      <c r="D38" s="61"/>
      <c r="E38" s="61"/>
      <c r="F38" s="61"/>
      <c r="G38" s="35">
        <f>G28</f>
        <v>0</v>
      </c>
      <c r="H38" s="62"/>
      <c r="I38" s="49"/>
      <c r="J38" s="61"/>
      <c r="K38" s="61"/>
      <c r="L38" s="560"/>
      <c r="N38" s="295"/>
      <c r="O38" s="295"/>
      <c r="P38" s="295"/>
      <c r="Q38" s="295"/>
      <c r="R38" s="295"/>
      <c r="S38" s="295"/>
      <c r="T38" s="295"/>
      <c r="U38" s="295"/>
      <c r="V38" s="295"/>
      <c r="W38" s="295"/>
      <c r="X38" s="295"/>
      <c r="Y38" s="295"/>
    </row>
    <row r="39" spans="1:25" x14ac:dyDescent="0.35">
      <c r="A39" s="559"/>
      <c r="B39" s="597" t="s">
        <v>302</v>
      </c>
      <c r="C39" s="61"/>
      <c r="D39" s="61"/>
      <c r="E39" s="61"/>
      <c r="F39" s="61"/>
      <c r="G39" s="153">
        <f>G37*G38</f>
        <v>0</v>
      </c>
      <c r="H39" s="62"/>
      <c r="I39" s="49"/>
      <c r="J39" s="61"/>
      <c r="K39" s="61"/>
      <c r="L39" s="560"/>
      <c r="N39" s="295"/>
      <c r="O39" s="295"/>
      <c r="P39" s="295"/>
      <c r="Q39" s="295"/>
      <c r="R39" s="295"/>
      <c r="S39" s="295"/>
      <c r="T39" s="295"/>
      <c r="U39" s="295"/>
      <c r="V39" s="295"/>
      <c r="W39" s="295"/>
      <c r="X39" s="295"/>
      <c r="Y39" s="295"/>
    </row>
    <row r="40" spans="1:25" ht="15" thickBot="1" x14ac:dyDescent="0.4">
      <c r="A40" s="559"/>
      <c r="B40" s="598" t="s">
        <v>478</v>
      </c>
      <c r="C40" s="594"/>
      <c r="D40" s="594"/>
      <c r="E40" s="594"/>
      <c r="F40" s="594"/>
      <c r="G40" s="599">
        <f>+G37-G39</f>
        <v>0</v>
      </c>
      <c r="H40" s="61"/>
      <c r="I40" s="49"/>
      <c r="J40" s="61"/>
      <c r="K40" s="61"/>
      <c r="L40" s="560"/>
      <c r="N40" s="295"/>
      <c r="O40" s="295"/>
      <c r="P40" s="295"/>
      <c r="Q40" s="295"/>
      <c r="R40" s="295"/>
      <c r="S40" s="295"/>
      <c r="T40" s="295"/>
      <c r="U40" s="295"/>
      <c r="V40" s="295"/>
      <c r="W40" s="295"/>
      <c r="X40" s="295"/>
      <c r="Y40" s="295"/>
    </row>
    <row r="41" spans="1:25" ht="10.5" customHeight="1" thickTop="1" x14ac:dyDescent="0.35">
      <c r="A41" s="559"/>
      <c r="B41" s="597"/>
      <c r="C41" s="61"/>
      <c r="D41" s="61"/>
      <c r="E41" s="61"/>
      <c r="F41" s="61"/>
      <c r="G41" s="61"/>
      <c r="H41" s="61"/>
      <c r="I41" s="294"/>
      <c r="J41" s="61"/>
      <c r="K41" s="61"/>
      <c r="L41" s="560"/>
      <c r="N41" s="295"/>
      <c r="O41" s="295"/>
      <c r="P41" s="295"/>
      <c r="Q41" s="295"/>
      <c r="R41" s="295"/>
      <c r="S41" s="295"/>
      <c r="T41" s="295"/>
      <c r="U41" s="295"/>
      <c r="V41" s="295"/>
      <c r="W41" s="295"/>
      <c r="X41" s="295"/>
      <c r="Y41" s="295"/>
    </row>
    <row r="42" spans="1:25" x14ac:dyDescent="0.35">
      <c r="A42" s="559"/>
      <c r="B42" s="586" t="s">
        <v>303</v>
      </c>
      <c r="C42" s="357"/>
      <c r="D42" s="357"/>
      <c r="E42" s="357"/>
      <c r="F42" s="568"/>
      <c r="G42" s="357"/>
      <c r="H42" s="357"/>
      <c r="I42" s="587"/>
      <c r="J42" s="357"/>
      <c r="K42" s="357"/>
      <c r="L42" s="560"/>
      <c r="N42" s="295"/>
      <c r="O42" s="295"/>
      <c r="P42" s="295"/>
      <c r="Q42" s="295"/>
      <c r="R42" s="295"/>
      <c r="S42" s="295"/>
      <c r="T42" s="295"/>
      <c r="U42" s="295"/>
      <c r="V42" s="295"/>
      <c r="W42" s="295"/>
      <c r="X42" s="295"/>
      <c r="Y42" s="295"/>
    </row>
    <row r="43" spans="1:25" s="404" customFormat="1" x14ac:dyDescent="0.35">
      <c r="A43" s="559"/>
      <c r="B43" s="479"/>
      <c r="C43" s="61"/>
      <c r="D43" s="61"/>
      <c r="E43" s="61"/>
      <c r="F43" s="99"/>
      <c r="G43" s="104"/>
      <c r="H43" s="61"/>
      <c r="I43" s="572" t="s">
        <v>290</v>
      </c>
      <c r="J43" s="61"/>
      <c r="K43" s="61"/>
      <c r="L43" s="560"/>
      <c r="M43" s="295"/>
      <c r="N43" s="295"/>
      <c r="O43" s="295"/>
      <c r="P43" s="295"/>
      <c r="Q43" s="295"/>
      <c r="R43" s="295"/>
      <c r="S43" s="295"/>
      <c r="T43" s="295"/>
      <c r="U43" s="295"/>
      <c r="V43" s="295"/>
      <c r="W43" s="295"/>
      <c r="X43" s="295"/>
      <c r="Y43" s="295"/>
    </row>
    <row r="44" spans="1:25" x14ac:dyDescent="0.35">
      <c r="A44" s="559"/>
      <c r="B44" s="862" t="s">
        <v>304</v>
      </c>
      <c r="C44" s="862"/>
      <c r="D44" s="862"/>
      <c r="E44" s="862"/>
      <c r="F44" s="862"/>
      <c r="G44" s="144"/>
      <c r="H44" s="61"/>
      <c r="I44" s="33"/>
      <c r="J44" s="61"/>
      <c r="K44" s="61"/>
      <c r="L44" s="560"/>
      <c r="N44" s="295"/>
      <c r="O44" s="295"/>
      <c r="P44" s="295"/>
      <c r="Q44" s="295"/>
      <c r="R44" s="295"/>
      <c r="S44" s="295"/>
      <c r="T44" s="295"/>
      <c r="U44" s="295"/>
      <c r="V44" s="295"/>
      <c r="W44" s="295"/>
      <c r="X44" s="295"/>
      <c r="Y44" s="295"/>
    </row>
    <row r="45" spans="1:25" x14ac:dyDescent="0.35">
      <c r="A45" s="559"/>
      <c r="B45" s="863" t="s">
        <v>206</v>
      </c>
      <c r="C45" s="863"/>
      <c r="D45" s="863"/>
      <c r="E45" s="863"/>
      <c r="F45" s="863"/>
      <c r="G45" s="144"/>
      <c r="H45" s="61"/>
      <c r="I45" s="33"/>
      <c r="J45" s="61"/>
      <c r="K45" s="600"/>
      <c r="L45" s="560"/>
      <c r="N45" s="295"/>
      <c r="O45" s="295"/>
      <c r="P45" s="295"/>
      <c r="Q45" s="295"/>
      <c r="R45" s="295"/>
      <c r="S45" s="295"/>
      <c r="T45" s="295"/>
      <c r="U45" s="295"/>
      <c r="V45" s="295"/>
      <c r="W45" s="295"/>
      <c r="X45" s="295"/>
      <c r="Y45" s="295"/>
    </row>
    <row r="46" spans="1:25" x14ac:dyDescent="0.35">
      <c r="A46" s="559"/>
      <c r="B46" s="863" t="s">
        <v>206</v>
      </c>
      <c r="C46" s="863"/>
      <c r="D46" s="863"/>
      <c r="E46" s="863"/>
      <c r="F46" s="863"/>
      <c r="G46" s="144"/>
      <c r="H46" s="61"/>
      <c r="I46" s="33"/>
      <c r="J46" s="61"/>
      <c r="K46" s="61"/>
      <c r="L46" s="560"/>
      <c r="N46" s="295"/>
      <c r="O46" s="295"/>
      <c r="P46" s="295"/>
      <c r="Q46" s="295"/>
      <c r="R46" s="295"/>
      <c r="S46" s="295"/>
      <c r="T46" s="295"/>
      <c r="U46" s="295"/>
      <c r="V46" s="295"/>
      <c r="W46" s="295"/>
      <c r="X46" s="295"/>
      <c r="Y46" s="295"/>
    </row>
    <row r="47" spans="1:25" x14ac:dyDescent="0.35">
      <c r="A47" s="559"/>
      <c r="B47" s="863" t="s">
        <v>206</v>
      </c>
      <c r="C47" s="863"/>
      <c r="D47" s="863"/>
      <c r="E47" s="863"/>
      <c r="F47" s="863"/>
      <c r="G47" s="144"/>
      <c r="H47" s="61"/>
      <c r="I47" s="33"/>
      <c r="J47" s="61"/>
      <c r="K47" s="61"/>
      <c r="L47" s="560"/>
      <c r="N47" s="295"/>
      <c r="O47" s="295"/>
      <c r="P47" s="295"/>
      <c r="Q47" s="295"/>
      <c r="R47" s="295"/>
      <c r="S47" s="295"/>
      <c r="T47" s="295"/>
      <c r="U47" s="295"/>
      <c r="V47" s="295"/>
      <c r="W47" s="295"/>
      <c r="X47" s="295"/>
      <c r="Y47" s="295"/>
    </row>
    <row r="48" spans="1:25" x14ac:dyDescent="0.35">
      <c r="A48" s="559"/>
      <c r="B48" s="863" t="s">
        <v>206</v>
      </c>
      <c r="C48" s="863"/>
      <c r="D48" s="863"/>
      <c r="E48" s="863"/>
      <c r="F48" s="863"/>
      <c r="G48" s="148"/>
      <c r="H48" s="61"/>
      <c r="I48" s="33"/>
      <c r="J48" s="61"/>
      <c r="K48" s="61"/>
      <c r="L48" s="560"/>
      <c r="N48" s="295"/>
      <c r="O48" s="295"/>
      <c r="P48" s="295"/>
      <c r="Q48" s="295"/>
      <c r="R48" s="295"/>
      <c r="S48" s="295"/>
      <c r="T48" s="295"/>
      <c r="U48" s="295"/>
      <c r="V48" s="295"/>
      <c r="W48" s="295"/>
      <c r="X48" s="295"/>
      <c r="Y48" s="295"/>
    </row>
    <row r="49" spans="1:25" x14ac:dyDescent="0.35">
      <c r="A49" s="559"/>
      <c r="B49" s="601" t="s">
        <v>305</v>
      </c>
      <c r="C49" s="602"/>
      <c r="D49" s="602"/>
      <c r="E49" s="602"/>
      <c r="F49" s="602"/>
      <c r="G49" s="603">
        <f>SUM(G44:G48)</f>
        <v>0</v>
      </c>
      <c r="H49" s="61"/>
      <c r="I49" s="33"/>
      <c r="J49" s="61"/>
      <c r="K49" s="61"/>
      <c r="L49" s="560"/>
      <c r="N49" s="295"/>
      <c r="O49" s="295"/>
      <c r="P49" s="295"/>
      <c r="Q49" s="295"/>
      <c r="R49" s="295"/>
      <c r="S49" s="295"/>
      <c r="T49" s="295"/>
      <c r="U49" s="295"/>
      <c r="V49" s="295"/>
      <c r="W49" s="295"/>
      <c r="X49" s="295"/>
      <c r="Y49" s="295"/>
    </row>
    <row r="50" spans="1:25" x14ac:dyDescent="0.35">
      <c r="A50" s="559"/>
      <c r="B50" s="61"/>
      <c r="C50" s="61"/>
      <c r="D50" s="61"/>
      <c r="E50" s="61"/>
      <c r="F50" s="61"/>
      <c r="G50" s="604"/>
      <c r="H50" s="61"/>
      <c r="I50" s="33"/>
      <c r="J50" s="61"/>
      <c r="K50" s="61"/>
      <c r="L50" s="560"/>
      <c r="N50" s="295"/>
      <c r="O50" s="295"/>
      <c r="P50" s="295"/>
      <c r="Q50" s="295"/>
      <c r="R50" s="295"/>
      <c r="S50" s="295"/>
      <c r="T50" s="295"/>
      <c r="U50" s="295"/>
      <c r="V50" s="295"/>
      <c r="W50" s="295"/>
      <c r="X50" s="295"/>
      <c r="Y50" s="295"/>
    </row>
    <row r="51" spans="1:25" s="564" customFormat="1" x14ac:dyDescent="0.35">
      <c r="A51" s="559"/>
      <c r="B51" s="579" t="s">
        <v>479</v>
      </c>
      <c r="C51" s="469"/>
      <c r="D51" s="469"/>
      <c r="E51" s="469"/>
      <c r="F51" s="469"/>
      <c r="G51" s="603">
        <f>G30+G40+G49</f>
        <v>0</v>
      </c>
      <c r="H51" s="479"/>
      <c r="I51" s="33"/>
      <c r="J51" s="479"/>
      <c r="K51" s="479"/>
      <c r="L51" s="560"/>
      <c r="M51" s="478"/>
      <c r="N51" s="478"/>
      <c r="O51" s="478"/>
      <c r="P51" s="478"/>
      <c r="Q51" s="478"/>
      <c r="R51" s="478"/>
      <c r="S51" s="478"/>
      <c r="T51" s="478"/>
      <c r="U51" s="478"/>
      <c r="V51" s="478"/>
      <c r="W51" s="478"/>
      <c r="X51" s="478"/>
      <c r="Y51" s="478"/>
    </row>
    <row r="52" spans="1:25" s="564" customFormat="1" ht="18" customHeight="1" x14ac:dyDescent="0.35">
      <c r="A52" s="559"/>
      <c r="B52" s="479"/>
      <c r="C52" s="479"/>
      <c r="D52" s="479"/>
      <c r="E52" s="479"/>
      <c r="F52" s="479"/>
      <c r="G52" s="479"/>
      <c r="H52" s="479"/>
      <c r="I52" s="479"/>
      <c r="J52" s="479"/>
      <c r="K52" s="479"/>
      <c r="L52" s="560"/>
      <c r="M52" s="478"/>
      <c r="N52" s="478"/>
      <c r="O52" s="478"/>
      <c r="P52" s="478"/>
      <c r="Q52" s="478"/>
      <c r="R52" s="478"/>
      <c r="S52" s="478"/>
      <c r="T52" s="478"/>
      <c r="U52" s="478"/>
      <c r="V52" s="478"/>
      <c r="W52" s="478"/>
      <c r="X52" s="478"/>
      <c r="Y52" s="478"/>
    </row>
    <row r="53" spans="1:25" x14ac:dyDescent="0.35">
      <c r="A53" s="559"/>
      <c r="B53" s="586" t="s">
        <v>306</v>
      </c>
      <c r="C53" s="357"/>
      <c r="D53" s="357"/>
      <c r="E53" s="357"/>
      <c r="F53" s="568"/>
      <c r="G53" s="357"/>
      <c r="H53" s="357"/>
      <c r="I53" s="357"/>
      <c r="J53" s="357"/>
      <c r="K53" s="357"/>
      <c r="L53" s="560"/>
      <c r="N53" s="295"/>
      <c r="O53" s="295"/>
      <c r="P53" s="295"/>
      <c r="Q53" s="295"/>
      <c r="R53" s="295"/>
      <c r="S53" s="295"/>
      <c r="T53" s="295"/>
      <c r="U53" s="295"/>
      <c r="V53" s="295"/>
      <c r="W53" s="295"/>
      <c r="X53" s="295"/>
      <c r="Y53" s="295"/>
    </row>
    <row r="54" spans="1:25" x14ac:dyDescent="0.35">
      <c r="A54" s="559"/>
      <c r="B54" s="61"/>
      <c r="C54" s="61"/>
      <c r="D54" s="61"/>
      <c r="E54" s="61"/>
      <c r="F54" s="605" t="s">
        <v>307</v>
      </c>
      <c r="G54" s="606" t="s">
        <v>289</v>
      </c>
      <c r="H54" s="99"/>
      <c r="I54" s="572" t="s">
        <v>290</v>
      </c>
      <c r="J54" s="61"/>
      <c r="K54" s="61"/>
      <c r="L54" s="560"/>
      <c r="N54" s="295"/>
      <c r="O54" s="295"/>
      <c r="P54" s="295"/>
      <c r="Q54" s="295"/>
      <c r="R54" s="295"/>
      <c r="S54" s="295"/>
      <c r="T54" s="295"/>
      <c r="U54" s="295"/>
      <c r="V54" s="295"/>
      <c r="W54" s="295"/>
      <c r="X54" s="295"/>
      <c r="Y54" s="295"/>
    </row>
    <row r="55" spans="1:25" x14ac:dyDescent="0.35">
      <c r="A55" s="559"/>
      <c r="B55" s="607" t="s">
        <v>308</v>
      </c>
      <c r="C55" s="61"/>
      <c r="D55" s="61"/>
      <c r="E55" s="61"/>
      <c r="F55" s="140">
        <f>IF($C$5=0,0,G55/$C$5)</f>
        <v>0</v>
      </c>
      <c r="G55" s="143"/>
      <c r="H55" s="61"/>
      <c r="I55" s="33"/>
      <c r="J55" s="61"/>
      <c r="K55" s="61"/>
      <c r="L55" s="560"/>
      <c r="N55" s="295"/>
      <c r="O55" s="295"/>
      <c r="P55" s="295"/>
      <c r="Q55" s="295"/>
      <c r="R55" s="295"/>
      <c r="S55" s="295"/>
      <c r="T55" s="295"/>
      <c r="U55" s="295"/>
      <c r="V55" s="295"/>
      <c r="W55" s="295"/>
      <c r="X55" s="295"/>
      <c r="Y55" s="295"/>
    </row>
    <row r="56" spans="1:25" x14ac:dyDescent="0.35">
      <c r="A56" s="559"/>
      <c r="B56" s="61" t="s">
        <v>309</v>
      </c>
      <c r="C56" s="61"/>
      <c r="D56" s="61"/>
      <c r="E56" s="61"/>
      <c r="F56" s="140">
        <f>IF($C$5=0,0,G56/$C$5)</f>
        <v>0</v>
      </c>
      <c r="G56" s="144"/>
      <c r="H56" s="61"/>
      <c r="I56" s="33"/>
      <c r="J56" s="61"/>
      <c r="K56" s="61"/>
      <c r="L56" s="560"/>
      <c r="N56" s="295"/>
      <c r="O56" s="295"/>
      <c r="P56" s="295"/>
      <c r="Q56" s="295"/>
      <c r="R56" s="295"/>
      <c r="S56" s="295"/>
      <c r="T56" s="295"/>
      <c r="U56" s="295"/>
      <c r="V56" s="295"/>
      <c r="W56" s="295"/>
      <c r="X56" s="295"/>
      <c r="Y56" s="295"/>
    </row>
    <row r="57" spans="1:25" x14ac:dyDescent="0.35">
      <c r="A57" s="559"/>
      <c r="B57" s="61" t="s">
        <v>310</v>
      </c>
      <c r="C57" s="61"/>
      <c r="D57" s="61"/>
      <c r="E57" s="61"/>
      <c r="F57" s="145"/>
      <c r="G57" s="153">
        <f>F57*$C$5</f>
        <v>0</v>
      </c>
      <c r="H57" s="61"/>
      <c r="I57" s="33"/>
      <c r="J57" s="61"/>
      <c r="K57" s="61"/>
      <c r="L57" s="560"/>
      <c r="N57" s="295"/>
      <c r="O57" s="295"/>
      <c r="P57" s="295"/>
      <c r="Q57" s="295"/>
      <c r="R57" s="295"/>
      <c r="S57" s="295"/>
      <c r="T57" s="295"/>
      <c r="U57" s="295"/>
      <c r="V57" s="295"/>
      <c r="W57" s="295"/>
      <c r="X57" s="295"/>
      <c r="Y57" s="295"/>
    </row>
    <row r="58" spans="1:25" x14ac:dyDescent="0.35">
      <c r="A58" s="559"/>
      <c r="B58" s="61" t="s">
        <v>311</v>
      </c>
      <c r="C58" s="61"/>
      <c r="D58" s="61"/>
      <c r="E58" s="61"/>
      <c r="F58" s="146"/>
      <c r="G58" s="153">
        <f>F58*$C$5</f>
        <v>0</v>
      </c>
      <c r="H58" s="61"/>
      <c r="I58" s="33"/>
      <c r="J58" s="61"/>
      <c r="K58" s="61"/>
      <c r="L58" s="560"/>
      <c r="N58" s="295"/>
      <c r="O58" s="295"/>
      <c r="P58" s="295"/>
      <c r="Q58" s="295"/>
      <c r="R58" s="295"/>
      <c r="S58" s="295"/>
      <c r="T58" s="295"/>
      <c r="U58" s="295"/>
      <c r="V58" s="295"/>
      <c r="W58" s="295"/>
      <c r="X58" s="295"/>
      <c r="Y58" s="295"/>
    </row>
    <row r="59" spans="1:25" ht="16" x14ac:dyDescent="0.5">
      <c r="A59" s="559"/>
      <c r="B59" s="61" t="s">
        <v>312</v>
      </c>
      <c r="C59" s="61"/>
      <c r="D59" s="61"/>
      <c r="E59" s="61"/>
      <c r="F59" s="147"/>
      <c r="G59" s="608">
        <f>F59*$C$5</f>
        <v>0</v>
      </c>
      <c r="H59" s="573"/>
      <c r="I59" s="33"/>
      <c r="J59" s="61"/>
      <c r="K59" s="61"/>
      <c r="L59" s="560"/>
      <c r="N59" s="295"/>
      <c r="O59" s="295"/>
      <c r="P59" s="295"/>
      <c r="Q59" s="295"/>
      <c r="R59" s="295"/>
      <c r="S59" s="295"/>
      <c r="T59" s="295"/>
      <c r="U59" s="295"/>
      <c r="V59" s="295"/>
      <c r="W59" s="295"/>
      <c r="X59" s="295"/>
      <c r="Y59" s="295"/>
    </row>
    <row r="60" spans="1:25" x14ac:dyDescent="0.35">
      <c r="A60" s="559"/>
      <c r="B60" s="61" t="s">
        <v>313</v>
      </c>
      <c r="C60" s="61"/>
      <c r="D60" s="61"/>
      <c r="E60" s="61"/>
      <c r="F60" s="140">
        <f>IF($C$5=0,0,G60/$C$5)</f>
        <v>0</v>
      </c>
      <c r="G60" s="609">
        <f>SUM(G57:G59)</f>
        <v>0</v>
      </c>
      <c r="H60" s="61"/>
      <c r="I60" s="33"/>
      <c r="J60" s="61"/>
      <c r="K60" s="61"/>
      <c r="L60" s="560"/>
      <c r="N60" s="295"/>
      <c r="O60" s="295"/>
      <c r="P60" s="295"/>
      <c r="Q60" s="295"/>
      <c r="R60" s="295"/>
      <c r="S60" s="295"/>
      <c r="T60" s="295"/>
      <c r="U60" s="295"/>
      <c r="V60" s="295"/>
      <c r="W60" s="295"/>
      <c r="X60" s="295"/>
      <c r="Y60" s="295"/>
    </row>
    <row r="61" spans="1:25" x14ac:dyDescent="0.35">
      <c r="A61" s="559"/>
      <c r="B61" s="61" t="s">
        <v>314</v>
      </c>
      <c r="C61" s="61"/>
      <c r="D61" s="61"/>
      <c r="E61" s="61"/>
      <c r="F61" s="145"/>
      <c r="G61" s="153">
        <f t="shared" ref="G61:G66" si="1">F61*$C$5</f>
        <v>0</v>
      </c>
      <c r="H61" s="61"/>
      <c r="I61" s="33"/>
      <c r="J61" s="61"/>
      <c r="K61" s="61"/>
      <c r="L61" s="560"/>
      <c r="N61" s="295"/>
      <c r="O61" s="295"/>
      <c r="P61" s="295"/>
      <c r="Q61" s="295"/>
      <c r="R61" s="295"/>
      <c r="S61" s="295"/>
      <c r="T61" s="295"/>
      <c r="U61" s="295"/>
      <c r="V61" s="295"/>
      <c r="W61" s="295"/>
      <c r="X61" s="295"/>
      <c r="Y61" s="295"/>
    </row>
    <row r="62" spans="1:25" x14ac:dyDescent="0.35">
      <c r="A62" s="559"/>
      <c r="B62" s="61" t="s">
        <v>315</v>
      </c>
      <c r="C62" s="61"/>
      <c r="D62" s="61"/>
      <c r="E62" s="61"/>
      <c r="F62" s="146"/>
      <c r="G62" s="153">
        <f t="shared" si="1"/>
        <v>0</v>
      </c>
      <c r="H62" s="61"/>
      <c r="I62" s="33"/>
      <c r="J62" s="61"/>
      <c r="K62" s="61"/>
      <c r="L62" s="560"/>
      <c r="N62" s="295"/>
      <c r="O62" s="295"/>
      <c r="P62" s="295"/>
      <c r="Q62" s="295"/>
      <c r="R62" s="295"/>
      <c r="S62" s="295"/>
      <c r="T62" s="295"/>
      <c r="U62" s="295"/>
      <c r="V62" s="295"/>
      <c r="W62" s="295"/>
      <c r="X62" s="295"/>
      <c r="Y62" s="295"/>
    </row>
    <row r="63" spans="1:25" x14ac:dyDescent="0.35">
      <c r="A63" s="559"/>
      <c r="B63" s="863" t="s">
        <v>206</v>
      </c>
      <c r="C63" s="863"/>
      <c r="D63" s="863"/>
      <c r="E63" s="863"/>
      <c r="F63" s="144"/>
      <c r="G63" s="153">
        <f t="shared" si="1"/>
        <v>0</v>
      </c>
      <c r="H63" s="61"/>
      <c r="I63" s="33"/>
      <c r="J63" s="61"/>
      <c r="K63" s="61"/>
      <c r="L63" s="560"/>
      <c r="N63" s="295"/>
      <c r="O63" s="295"/>
      <c r="P63" s="295"/>
      <c r="Q63" s="295"/>
      <c r="R63" s="295"/>
      <c r="S63" s="295"/>
      <c r="T63" s="295"/>
      <c r="U63" s="295"/>
      <c r="V63" s="295"/>
      <c r="W63" s="295"/>
      <c r="X63" s="295"/>
      <c r="Y63" s="295"/>
    </row>
    <row r="64" spans="1:25" x14ac:dyDescent="0.35">
      <c r="A64" s="559"/>
      <c r="B64" s="863" t="s">
        <v>206</v>
      </c>
      <c r="C64" s="863"/>
      <c r="D64" s="863"/>
      <c r="E64" s="863"/>
      <c r="F64" s="144"/>
      <c r="G64" s="153">
        <f t="shared" si="1"/>
        <v>0</v>
      </c>
      <c r="H64" s="61"/>
      <c r="I64" s="33"/>
      <c r="J64" s="61"/>
      <c r="K64" s="61"/>
      <c r="L64" s="560"/>
      <c r="N64" s="295"/>
      <c r="O64" s="295"/>
      <c r="P64" s="295"/>
      <c r="Q64" s="295"/>
      <c r="R64" s="295"/>
      <c r="S64" s="295"/>
      <c r="T64" s="295"/>
      <c r="U64" s="295"/>
      <c r="V64" s="295"/>
      <c r="W64" s="295"/>
      <c r="X64" s="295"/>
      <c r="Y64" s="295"/>
    </row>
    <row r="65" spans="1:25" x14ac:dyDescent="0.35">
      <c r="A65" s="559"/>
      <c r="B65" s="863" t="s">
        <v>206</v>
      </c>
      <c r="C65" s="863"/>
      <c r="D65" s="863"/>
      <c r="E65" s="863"/>
      <c r="F65" s="144"/>
      <c r="G65" s="153">
        <f t="shared" si="1"/>
        <v>0</v>
      </c>
      <c r="H65" s="61"/>
      <c r="I65" s="33"/>
      <c r="J65" s="61"/>
      <c r="K65" s="61"/>
      <c r="L65" s="560"/>
      <c r="N65" s="295"/>
      <c r="O65" s="295"/>
      <c r="P65" s="295"/>
      <c r="Q65" s="295"/>
      <c r="R65" s="295"/>
      <c r="S65" s="295"/>
      <c r="T65" s="295"/>
      <c r="U65" s="295"/>
      <c r="V65" s="295"/>
      <c r="W65" s="295"/>
      <c r="X65" s="295"/>
      <c r="Y65" s="295"/>
    </row>
    <row r="66" spans="1:25" x14ac:dyDescent="0.35">
      <c r="A66" s="559"/>
      <c r="B66" s="863" t="s">
        <v>206</v>
      </c>
      <c r="C66" s="863"/>
      <c r="D66" s="863"/>
      <c r="E66" s="863"/>
      <c r="F66" s="148"/>
      <c r="G66" s="153">
        <f t="shared" si="1"/>
        <v>0</v>
      </c>
      <c r="H66" s="61"/>
      <c r="I66" s="33"/>
      <c r="J66" s="61"/>
      <c r="K66" s="61"/>
      <c r="L66" s="560"/>
      <c r="N66" s="295"/>
      <c r="O66" s="295"/>
      <c r="P66" s="295"/>
      <c r="Q66" s="295"/>
      <c r="R66" s="295"/>
      <c r="S66" s="295"/>
      <c r="T66" s="295"/>
      <c r="U66" s="295"/>
      <c r="V66" s="295"/>
      <c r="W66" s="295"/>
      <c r="X66" s="295"/>
      <c r="Y66" s="295"/>
    </row>
    <row r="67" spans="1:25" x14ac:dyDescent="0.35">
      <c r="A67" s="559"/>
      <c r="B67" s="479" t="s">
        <v>316</v>
      </c>
      <c r="C67" s="61"/>
      <c r="D67" s="61"/>
      <c r="E67" s="61"/>
      <c r="F67" s="112">
        <v>0.04</v>
      </c>
      <c r="G67" s="153">
        <f>IF(G27&lt;&gt;0,IF( OR('Abordabilité des loyers'!F25&lt;&gt;0,'Abordabilité des loyers'!F23&lt;&gt;0),((G51-(('Abordabilité des loyers'!J23+'Abordabilité des loyers'!J25)*(1-G28)))*F67),G51*F67),0)</f>
        <v>0</v>
      </c>
      <c r="H67" s="61"/>
      <c r="I67" s="33"/>
      <c r="J67" s="61"/>
      <c r="K67" s="61"/>
      <c r="L67" s="560"/>
      <c r="N67" s="295"/>
      <c r="O67" s="295"/>
      <c r="P67" s="295"/>
      <c r="Q67" s="295"/>
      <c r="R67" s="295"/>
      <c r="S67" s="295"/>
      <c r="T67" s="295"/>
      <c r="U67" s="295"/>
      <c r="V67" s="295"/>
      <c r="W67" s="295"/>
      <c r="X67" s="295"/>
      <c r="Y67" s="295"/>
    </row>
    <row r="68" spans="1:25" x14ac:dyDescent="0.35">
      <c r="A68" s="559"/>
      <c r="B68" s="61" t="s">
        <v>484</v>
      </c>
      <c r="C68" s="61"/>
      <c r="D68" s="61"/>
      <c r="E68" s="61"/>
      <c r="F68" s="141"/>
      <c r="G68" s="153">
        <f>F68*G51</f>
        <v>0</v>
      </c>
      <c r="H68" s="61"/>
      <c r="I68" s="33"/>
      <c r="J68" s="61"/>
      <c r="K68" s="61"/>
      <c r="L68" s="560"/>
      <c r="N68" s="295"/>
      <c r="O68" s="295"/>
      <c r="P68" s="295"/>
      <c r="Q68" s="295"/>
      <c r="R68" s="295"/>
      <c r="S68" s="295"/>
      <c r="T68" s="295"/>
      <c r="U68" s="295"/>
      <c r="V68" s="295"/>
      <c r="W68" s="295"/>
      <c r="X68" s="295"/>
      <c r="Y68" s="295"/>
    </row>
    <row r="69" spans="1:25" ht="16" x14ac:dyDescent="0.5">
      <c r="A69" s="559"/>
      <c r="B69" s="61" t="s">
        <v>485</v>
      </c>
      <c r="C69" s="61"/>
      <c r="D69" s="61"/>
      <c r="E69" s="61"/>
      <c r="F69" s="142"/>
      <c r="G69" s="153">
        <f>F69*G51</f>
        <v>0</v>
      </c>
      <c r="H69" s="573"/>
      <c r="I69" s="33"/>
      <c r="J69" s="61"/>
      <c r="K69" s="610"/>
      <c r="L69" s="560"/>
      <c r="N69" s="295"/>
      <c r="O69" s="295"/>
      <c r="P69" s="295"/>
      <c r="Q69" s="295"/>
      <c r="R69" s="295"/>
      <c r="S69" s="295"/>
      <c r="T69" s="295"/>
      <c r="U69" s="295"/>
      <c r="V69" s="295"/>
      <c r="W69" s="295"/>
      <c r="X69" s="295"/>
      <c r="Y69" s="295"/>
    </row>
    <row r="70" spans="1:25" x14ac:dyDescent="0.35">
      <c r="A70" s="559"/>
      <c r="B70" s="579" t="s">
        <v>317</v>
      </c>
      <c r="C70" s="611"/>
      <c r="D70" s="611"/>
      <c r="E70" s="611"/>
      <c r="F70" s="171">
        <f>IF($C$5=0,0,G70/$C$5)</f>
        <v>0</v>
      </c>
      <c r="G70" s="171">
        <f>SUM(G55:G59,G61:G69)</f>
        <v>0</v>
      </c>
      <c r="H70" s="61"/>
      <c r="I70" s="612" t="s">
        <v>318</v>
      </c>
      <c r="J70" s="613">
        <f>IF(G51=0,0,G70/G51)</f>
        <v>0</v>
      </c>
      <c r="K70" s="61"/>
      <c r="L70" s="560"/>
      <c r="N70" s="295"/>
      <c r="O70" s="295"/>
      <c r="P70" s="295"/>
      <c r="Q70" s="295"/>
      <c r="R70" s="295"/>
      <c r="S70" s="295"/>
      <c r="T70" s="295"/>
      <c r="U70" s="295"/>
      <c r="V70" s="295"/>
      <c r="W70" s="295"/>
      <c r="X70" s="295"/>
      <c r="Y70" s="295"/>
    </row>
    <row r="71" spans="1:25" s="617" customFormat="1" ht="16.5" customHeight="1" x14ac:dyDescent="0.35">
      <c r="A71" s="559"/>
      <c r="B71" s="607"/>
      <c r="C71" s="607"/>
      <c r="D71" s="607"/>
      <c r="E71" s="607"/>
      <c r="F71" s="607"/>
      <c r="G71" s="614"/>
      <c r="H71" s="607"/>
      <c r="I71" s="407"/>
      <c r="J71" s="607"/>
      <c r="K71" s="607"/>
      <c r="L71" s="615"/>
      <c r="M71" s="616"/>
      <c r="N71" s="616"/>
      <c r="O71" s="616"/>
      <c r="P71" s="616"/>
      <c r="Q71" s="616"/>
      <c r="R71" s="616"/>
      <c r="S71" s="616"/>
      <c r="T71" s="616"/>
      <c r="U71" s="616"/>
      <c r="V71" s="616"/>
      <c r="W71" s="616"/>
      <c r="X71" s="616"/>
      <c r="Y71" s="616"/>
    </row>
    <row r="72" spans="1:25" x14ac:dyDescent="0.35">
      <c r="A72" s="559"/>
      <c r="B72" s="579" t="s">
        <v>480</v>
      </c>
      <c r="C72" s="469"/>
      <c r="D72" s="469"/>
      <c r="E72" s="469"/>
      <c r="F72" s="611"/>
      <c r="G72" s="603">
        <f>G51-G70</f>
        <v>0</v>
      </c>
      <c r="H72" s="479"/>
      <c r="I72" s="618"/>
      <c r="J72" s="61"/>
      <c r="K72" s="294"/>
      <c r="L72" s="560"/>
      <c r="N72" s="295"/>
      <c r="O72" s="295"/>
      <c r="P72" s="295"/>
      <c r="Q72" s="295"/>
      <c r="R72" s="295"/>
      <c r="S72" s="295"/>
      <c r="T72" s="295"/>
      <c r="U72" s="295"/>
      <c r="V72" s="295"/>
      <c r="W72" s="295"/>
      <c r="X72" s="295"/>
      <c r="Y72" s="295"/>
    </row>
    <row r="73" spans="1:25" x14ac:dyDescent="0.35">
      <c r="A73" s="559"/>
      <c r="B73" s="619"/>
      <c r="C73" s="479"/>
      <c r="D73" s="479"/>
      <c r="E73" s="479"/>
      <c r="F73" s="61"/>
      <c r="G73" s="124"/>
      <c r="H73" s="479"/>
      <c r="I73" s="618"/>
      <c r="J73" s="61"/>
      <c r="K73" s="294"/>
      <c r="L73" s="560"/>
      <c r="N73" s="295"/>
      <c r="O73" s="295"/>
      <c r="P73" s="295"/>
      <c r="Q73" s="295"/>
      <c r="R73" s="295"/>
      <c r="S73" s="295"/>
      <c r="T73" s="295"/>
      <c r="U73" s="295"/>
      <c r="V73" s="295"/>
      <c r="W73" s="295"/>
      <c r="X73" s="295"/>
      <c r="Y73" s="295"/>
    </row>
    <row r="74" spans="1:25" s="597" customFormat="1" x14ac:dyDescent="0.35">
      <c r="A74" s="559"/>
      <c r="B74" s="567" t="s">
        <v>319</v>
      </c>
      <c r="C74" s="357"/>
      <c r="D74" s="357"/>
      <c r="E74" s="357"/>
      <c r="F74" s="568"/>
      <c r="G74" s="357"/>
      <c r="H74" s="357"/>
      <c r="I74" s="357"/>
      <c r="J74" s="357"/>
      <c r="K74" s="357"/>
      <c r="L74" s="560"/>
      <c r="M74" s="61"/>
      <c r="N74" s="61"/>
      <c r="O74" s="61"/>
      <c r="P74" s="61"/>
      <c r="Q74" s="61"/>
      <c r="R74" s="61"/>
      <c r="S74" s="61"/>
      <c r="T74" s="61"/>
      <c r="U74" s="61"/>
      <c r="V74" s="61"/>
      <c r="W74" s="61"/>
      <c r="X74" s="61"/>
      <c r="Y74" s="61"/>
    </row>
    <row r="75" spans="1:25" x14ac:dyDescent="0.35">
      <c r="A75" s="559"/>
      <c r="B75" s="620"/>
      <c r="C75" s="479"/>
      <c r="D75" s="99"/>
      <c r="E75" s="61"/>
      <c r="F75" s="61"/>
      <c r="G75" s="99"/>
      <c r="H75" s="61"/>
      <c r="I75" s="60"/>
      <c r="J75" s="99"/>
      <c r="K75" s="99"/>
      <c r="L75" s="560"/>
      <c r="N75" s="295"/>
      <c r="O75" s="295"/>
      <c r="P75" s="295"/>
      <c r="Q75" s="295"/>
      <c r="R75" s="295"/>
      <c r="S75" s="295"/>
      <c r="T75" s="295"/>
      <c r="U75" s="295"/>
      <c r="V75" s="295"/>
      <c r="W75" s="295"/>
      <c r="X75" s="295"/>
      <c r="Y75" s="295"/>
    </row>
    <row r="76" spans="1:25" x14ac:dyDescent="0.35">
      <c r="A76" s="559"/>
      <c r="B76" s="868" t="s">
        <v>320</v>
      </c>
      <c r="C76" s="869"/>
      <c r="D76" s="869"/>
      <c r="E76" s="869"/>
      <c r="F76" s="869"/>
      <c r="G76" s="870"/>
      <c r="H76" s="107"/>
      <c r="I76" s="61"/>
      <c r="J76" s="61"/>
      <c r="K76" s="61"/>
      <c r="L76" s="560"/>
      <c r="N76" s="295"/>
      <c r="O76" s="295"/>
      <c r="P76" s="295"/>
      <c r="Q76" s="295"/>
      <c r="R76" s="295"/>
      <c r="S76" s="295"/>
      <c r="T76" s="295"/>
      <c r="U76" s="295"/>
      <c r="V76" s="295"/>
      <c r="W76" s="295"/>
      <c r="X76" s="295"/>
      <c r="Y76" s="295"/>
    </row>
    <row r="77" spans="1:25" x14ac:dyDescent="0.35">
      <c r="A77" s="559"/>
      <c r="B77" s="106" t="s">
        <v>321</v>
      </c>
      <c r="C77" s="101"/>
      <c r="D77" s="101"/>
      <c r="E77" s="101"/>
      <c r="F77" s="101"/>
      <c r="G77" s="172" t="e">
        <f>MIN(C21,C22)</f>
        <v>#VALUE!</v>
      </c>
      <c r="H77" s="61"/>
      <c r="I77" s="61"/>
      <c r="J77" s="61"/>
      <c r="K77" s="61"/>
      <c r="L77" s="560"/>
      <c r="N77" s="295"/>
      <c r="O77" s="295"/>
      <c r="P77" s="295"/>
      <c r="Q77" s="295"/>
      <c r="R77" s="295"/>
      <c r="S77" s="295"/>
      <c r="T77" s="295"/>
      <c r="U77" s="295"/>
      <c r="V77" s="295"/>
      <c r="W77" s="295"/>
      <c r="X77" s="295"/>
      <c r="Y77" s="295"/>
    </row>
    <row r="78" spans="1:25" x14ac:dyDescent="0.35">
      <c r="A78" s="559"/>
      <c r="B78" s="107" t="s">
        <v>322</v>
      </c>
      <c r="C78" s="61"/>
      <c r="D78" s="61"/>
      <c r="E78" s="61"/>
      <c r="F78" s="61"/>
      <c r="G78" s="34"/>
      <c r="H78" s="62"/>
      <c r="I78" s="62" t="s">
        <v>323</v>
      </c>
      <c r="J78" s="63"/>
      <c r="K78" s="62"/>
      <c r="L78" s="560"/>
      <c r="N78" s="295"/>
      <c r="O78" s="295"/>
      <c r="P78" s="295"/>
      <c r="Q78" s="295"/>
      <c r="R78" s="295"/>
      <c r="S78" s="295"/>
      <c r="T78" s="295"/>
      <c r="U78" s="295"/>
      <c r="V78" s="295"/>
      <c r="W78" s="295"/>
      <c r="X78" s="295"/>
      <c r="Y78" s="295"/>
    </row>
    <row r="79" spans="1:25" ht="15" customHeight="1" x14ac:dyDescent="0.35">
      <c r="A79" s="559"/>
      <c r="B79" s="107" t="s">
        <v>324</v>
      </c>
      <c r="C79" s="61"/>
      <c r="D79" s="61"/>
      <c r="E79" s="61"/>
      <c r="F79" s="61"/>
      <c r="G79" s="188"/>
      <c r="H79" s="64"/>
      <c r="I79" s="62" t="s">
        <v>325</v>
      </c>
      <c r="J79" s="61"/>
      <c r="K79" s="61"/>
      <c r="L79" s="560"/>
      <c r="N79" s="295"/>
      <c r="O79" s="295"/>
      <c r="P79" s="295"/>
      <c r="Q79" s="295"/>
      <c r="R79" s="295"/>
      <c r="S79" s="295"/>
      <c r="T79" s="295"/>
      <c r="U79" s="295"/>
      <c r="V79" s="295"/>
      <c r="W79" s="295"/>
      <c r="X79" s="295"/>
      <c r="Y79" s="295"/>
    </row>
    <row r="80" spans="1:25" x14ac:dyDescent="0.35">
      <c r="A80" s="559"/>
      <c r="B80" s="107" t="s">
        <v>326</v>
      </c>
      <c r="C80" s="61"/>
      <c r="D80" s="61"/>
      <c r="E80" s="61"/>
      <c r="F80" s="61"/>
      <c r="G80" s="158" t="e">
        <f>IF(G77=0, 0, IF(G79=0,0, -PMT((((G78/2)+1)^(1/6))-1, G79*12, G77, 0, 0)))</f>
        <v>#VALUE!</v>
      </c>
      <c r="H80" s="61"/>
      <c r="I80" s="61"/>
      <c r="J80" s="61"/>
      <c r="K80" s="61"/>
      <c r="L80" s="560"/>
      <c r="N80" s="295"/>
      <c r="O80" s="295"/>
      <c r="P80" s="295"/>
      <c r="Q80" s="295"/>
      <c r="R80" s="295"/>
      <c r="S80" s="295"/>
      <c r="T80" s="295"/>
      <c r="U80" s="295"/>
      <c r="V80" s="295"/>
      <c r="W80" s="295"/>
      <c r="X80" s="295"/>
      <c r="Y80" s="295"/>
    </row>
    <row r="81" spans="1:25" ht="15" customHeight="1" x14ac:dyDescent="0.35">
      <c r="A81" s="559"/>
      <c r="B81" s="103" t="s">
        <v>327</v>
      </c>
      <c r="C81" s="104"/>
      <c r="D81" s="104"/>
      <c r="E81" s="104"/>
      <c r="F81" s="104"/>
      <c r="G81" s="173" t="e">
        <f>G80*12</f>
        <v>#VALUE!</v>
      </c>
      <c r="H81" s="61"/>
      <c r="I81" s="860"/>
      <c r="J81" s="860"/>
      <c r="K81" s="51"/>
      <c r="L81" s="560"/>
      <c r="N81" s="295"/>
      <c r="O81" s="295"/>
      <c r="P81" s="295"/>
      <c r="Q81" s="295"/>
      <c r="R81" s="295"/>
      <c r="S81" s="295"/>
      <c r="T81" s="295"/>
      <c r="U81" s="295"/>
      <c r="V81" s="295"/>
      <c r="W81" s="295"/>
      <c r="X81" s="295"/>
      <c r="Y81" s="295"/>
    </row>
    <row r="82" spans="1:25" x14ac:dyDescent="0.35">
      <c r="A82" s="559"/>
      <c r="B82" s="479"/>
      <c r="C82" s="479"/>
      <c r="D82" s="99"/>
      <c r="E82" s="61"/>
      <c r="F82" s="61"/>
      <c r="G82" s="99"/>
      <c r="H82" s="61"/>
      <c r="I82" s="60"/>
      <c r="J82" s="99"/>
      <c r="K82" s="99"/>
      <c r="L82" s="560"/>
      <c r="N82" s="295"/>
      <c r="O82" s="295"/>
      <c r="P82" s="295"/>
      <c r="Q82" s="295"/>
      <c r="R82" s="295"/>
      <c r="S82" s="295"/>
      <c r="T82" s="295"/>
      <c r="U82" s="295"/>
      <c r="V82" s="295"/>
      <c r="W82" s="295"/>
      <c r="X82" s="295"/>
      <c r="Y82" s="295"/>
    </row>
    <row r="83" spans="1:25" x14ac:dyDescent="0.35">
      <c r="A83" s="559"/>
      <c r="B83" s="868" t="s">
        <v>328</v>
      </c>
      <c r="C83" s="869"/>
      <c r="D83" s="869"/>
      <c r="E83" s="869"/>
      <c r="F83" s="869"/>
      <c r="G83" s="869"/>
      <c r="H83" s="107"/>
      <c r="I83" s="60"/>
      <c r="J83" s="99"/>
      <c r="K83" s="99"/>
      <c r="L83" s="560"/>
      <c r="N83" s="295"/>
      <c r="O83" s="295"/>
      <c r="P83" s="295"/>
      <c r="Q83" s="295"/>
      <c r="R83" s="295"/>
      <c r="S83" s="295"/>
      <c r="T83" s="295"/>
      <c r="U83" s="295"/>
      <c r="V83" s="295"/>
      <c r="W83" s="295"/>
      <c r="X83" s="295"/>
      <c r="Y83" s="295"/>
    </row>
    <row r="84" spans="1:25" ht="15" customHeight="1" x14ac:dyDescent="0.35">
      <c r="A84" s="559"/>
      <c r="B84" s="106" t="s">
        <v>329</v>
      </c>
      <c r="C84" s="101"/>
      <c r="D84" s="101"/>
      <c r="E84" s="101"/>
      <c r="F84" s="433"/>
      <c r="G84" s="25"/>
      <c r="H84" s="61"/>
      <c r="I84" s="60"/>
      <c r="J84" s="189"/>
      <c r="K84" s="51"/>
      <c r="L84" s="560"/>
      <c r="N84" s="295"/>
      <c r="O84" s="295"/>
      <c r="P84" s="295"/>
      <c r="Q84" s="295"/>
      <c r="R84" s="295"/>
      <c r="S84" s="295"/>
      <c r="T84" s="295"/>
      <c r="U84" s="295"/>
      <c r="V84" s="295"/>
      <c r="W84" s="295"/>
      <c r="X84" s="295"/>
      <c r="Y84" s="295"/>
    </row>
    <row r="85" spans="1:25" ht="15" customHeight="1" x14ac:dyDescent="0.35">
      <c r="A85" s="559"/>
      <c r="B85" s="107" t="s">
        <v>330</v>
      </c>
      <c r="C85" s="61"/>
      <c r="D85" s="61"/>
      <c r="E85" s="61"/>
      <c r="F85" s="294"/>
      <c r="G85" s="25"/>
      <c r="H85" s="61"/>
      <c r="I85" s="60"/>
      <c r="J85" s="189"/>
      <c r="K85" s="51"/>
      <c r="L85" s="560"/>
      <c r="N85" s="295"/>
      <c r="O85" s="295"/>
      <c r="P85" s="295"/>
      <c r="Q85" s="295"/>
      <c r="R85" s="295"/>
      <c r="S85" s="295"/>
      <c r="T85" s="295"/>
      <c r="U85" s="295"/>
      <c r="V85" s="295"/>
      <c r="W85" s="295"/>
      <c r="X85" s="295"/>
      <c r="Y85" s="295"/>
    </row>
    <row r="86" spans="1:25" ht="15" customHeight="1" x14ac:dyDescent="0.35">
      <c r="A86" s="559"/>
      <c r="B86" s="107" t="s">
        <v>331</v>
      </c>
      <c r="C86" s="61"/>
      <c r="D86" s="61"/>
      <c r="E86" s="61"/>
      <c r="F86" s="294"/>
      <c r="G86" s="188"/>
      <c r="H86" s="61"/>
      <c r="I86" s="60"/>
      <c r="J86" s="189"/>
      <c r="K86" s="51"/>
      <c r="L86" s="560"/>
      <c r="N86" s="295"/>
      <c r="O86" s="295"/>
      <c r="P86" s="295"/>
      <c r="Q86" s="295"/>
      <c r="R86" s="295"/>
      <c r="S86" s="295"/>
      <c r="T86" s="295"/>
      <c r="U86" s="295"/>
      <c r="V86" s="295"/>
      <c r="W86" s="295"/>
      <c r="X86" s="295"/>
      <c r="Y86" s="295"/>
    </row>
    <row r="87" spans="1:25" ht="15" customHeight="1" x14ac:dyDescent="0.35">
      <c r="A87" s="559"/>
      <c r="B87" s="107" t="s">
        <v>332</v>
      </c>
      <c r="C87" s="61"/>
      <c r="D87" s="61"/>
      <c r="E87" s="61"/>
      <c r="F87" s="294"/>
      <c r="G87" s="91"/>
      <c r="H87" s="61"/>
      <c r="I87" s="60"/>
      <c r="J87" s="189"/>
      <c r="K87" s="51"/>
      <c r="L87" s="560"/>
      <c r="N87" s="295"/>
      <c r="O87" s="295"/>
      <c r="P87" s="295"/>
      <c r="Q87" s="295"/>
      <c r="R87" s="295"/>
      <c r="S87" s="295"/>
      <c r="T87" s="295"/>
      <c r="U87" s="295"/>
      <c r="V87" s="295"/>
      <c r="W87" s="295"/>
      <c r="X87" s="295"/>
      <c r="Y87" s="295"/>
    </row>
    <row r="88" spans="1:25" ht="15" customHeight="1" x14ac:dyDescent="0.35">
      <c r="A88" s="559"/>
      <c r="B88" s="103" t="s">
        <v>333</v>
      </c>
      <c r="C88" s="104"/>
      <c r="D88" s="104"/>
      <c r="E88" s="104"/>
      <c r="F88" s="445"/>
      <c r="G88" s="34"/>
      <c r="H88" s="61"/>
      <c r="I88" s="60"/>
      <c r="J88" s="189"/>
      <c r="K88" s="51"/>
      <c r="L88" s="560"/>
      <c r="N88" s="295"/>
      <c r="O88" s="295"/>
      <c r="P88" s="295"/>
      <c r="Q88" s="295"/>
      <c r="R88" s="295"/>
      <c r="S88" s="295"/>
      <c r="T88" s="295"/>
      <c r="U88" s="295"/>
      <c r="V88" s="295"/>
      <c r="W88" s="295"/>
      <c r="X88" s="295"/>
      <c r="Y88" s="295"/>
    </row>
    <row r="89" spans="1:25" ht="15" customHeight="1" x14ac:dyDescent="0.35">
      <c r="A89" s="559"/>
      <c r="B89" s="61"/>
      <c r="C89" s="61"/>
      <c r="D89" s="61"/>
      <c r="E89" s="61"/>
      <c r="F89" s="294"/>
      <c r="G89" s="62"/>
      <c r="H89" s="61"/>
      <c r="I89" s="60"/>
      <c r="J89" s="189"/>
      <c r="K89" s="51"/>
      <c r="L89" s="560"/>
      <c r="N89" s="295"/>
      <c r="O89" s="295"/>
      <c r="P89" s="295"/>
      <c r="Q89" s="295"/>
      <c r="R89" s="295"/>
      <c r="S89" s="295"/>
      <c r="T89" s="295"/>
      <c r="U89" s="295"/>
      <c r="V89" s="295"/>
      <c r="W89" s="295"/>
      <c r="X89" s="295"/>
      <c r="Y89" s="295"/>
    </row>
    <row r="90" spans="1:25" x14ac:dyDescent="0.35">
      <c r="A90" s="567"/>
      <c r="B90" s="567" t="s">
        <v>334</v>
      </c>
      <c r="C90" s="357"/>
      <c r="D90" s="357"/>
      <c r="E90" s="568"/>
      <c r="F90" s="357"/>
      <c r="G90" s="357"/>
      <c r="H90" s="357"/>
      <c r="I90" s="357"/>
      <c r="J90" s="357"/>
      <c r="K90" s="567"/>
      <c r="L90" s="560"/>
      <c r="N90" s="295"/>
      <c r="O90" s="295"/>
      <c r="P90" s="295"/>
      <c r="Q90" s="295"/>
      <c r="R90" s="295"/>
      <c r="S90" s="295"/>
      <c r="T90" s="295"/>
      <c r="U90" s="295"/>
      <c r="V90" s="295"/>
      <c r="W90" s="295"/>
      <c r="X90" s="295"/>
      <c r="Y90" s="295"/>
    </row>
    <row r="91" spans="1:25" x14ac:dyDescent="0.35">
      <c r="A91" s="559"/>
      <c r="B91" s="100" t="s">
        <v>335</v>
      </c>
      <c r="C91" s="101"/>
      <c r="D91" s="101"/>
      <c r="E91" s="101"/>
      <c r="F91" s="101"/>
      <c r="G91" s="621" t="e">
        <f>G77</f>
        <v>#VALUE!</v>
      </c>
      <c r="H91" s="51"/>
      <c r="I91" s="51"/>
      <c r="J91" s="51"/>
      <c r="K91" s="51"/>
      <c r="L91" s="560"/>
      <c r="N91" s="295"/>
      <c r="O91" s="295"/>
      <c r="P91" s="295"/>
      <c r="Q91" s="295"/>
      <c r="R91" s="295"/>
      <c r="S91" s="295"/>
      <c r="T91" s="295"/>
      <c r="U91" s="295"/>
      <c r="V91" s="295"/>
      <c r="W91" s="295"/>
      <c r="X91" s="295"/>
      <c r="Y91" s="295"/>
    </row>
    <row r="92" spans="1:25" x14ac:dyDescent="0.35">
      <c r="A92" s="559"/>
      <c r="B92" s="107" t="s">
        <v>336</v>
      </c>
      <c r="C92" s="61"/>
      <c r="D92" s="61"/>
      <c r="E92" s="61"/>
      <c r="F92" s="61"/>
      <c r="G92" s="158" t="e">
        <f>G81+G84</f>
        <v>#VALUE!</v>
      </c>
      <c r="H92" s="51"/>
      <c r="I92" s="294"/>
      <c r="J92" s="61"/>
      <c r="K92" s="51"/>
      <c r="L92" s="560"/>
      <c r="N92" s="295"/>
      <c r="O92" s="295"/>
      <c r="P92" s="295"/>
      <c r="Q92" s="295"/>
      <c r="R92" s="295"/>
      <c r="S92" s="295"/>
      <c r="T92" s="295"/>
      <c r="U92" s="295"/>
      <c r="V92" s="295"/>
      <c r="W92" s="295"/>
      <c r="X92" s="295"/>
      <c r="Y92" s="295"/>
    </row>
    <row r="93" spans="1:25" x14ac:dyDescent="0.35">
      <c r="A93" s="559"/>
      <c r="B93" s="102" t="s">
        <v>337</v>
      </c>
      <c r="C93" s="61"/>
      <c r="D93" s="61"/>
      <c r="E93" s="61"/>
      <c r="F93" s="61"/>
      <c r="G93" s="93" t="e">
        <f>IF(G92=0, 0,(G72/G92))</f>
        <v>#VALUE!</v>
      </c>
      <c r="H93" s="51"/>
      <c r="I93" s="51"/>
      <c r="J93" s="51"/>
      <c r="K93" s="51"/>
      <c r="L93" s="560"/>
      <c r="N93" s="295"/>
      <c r="O93" s="295"/>
      <c r="P93" s="295"/>
      <c r="Q93" s="295"/>
      <c r="R93" s="295"/>
      <c r="S93" s="295"/>
      <c r="T93" s="295"/>
      <c r="U93" s="295"/>
      <c r="V93" s="295"/>
      <c r="W93" s="295"/>
      <c r="X93" s="295"/>
      <c r="Y93" s="295"/>
    </row>
    <row r="94" spans="1:25" s="295" customFormat="1" x14ac:dyDescent="0.35">
      <c r="A94" s="559"/>
      <c r="B94" s="103" t="s">
        <v>338</v>
      </c>
      <c r="C94" s="104"/>
      <c r="D94" s="104"/>
      <c r="E94" s="105"/>
      <c r="F94" s="105"/>
      <c r="G94" s="622" t="e">
        <f>IF(G91=0,0,G91/E19)</f>
        <v>#VALUE!</v>
      </c>
      <c r="H94" s="99"/>
      <c r="I94" s="294"/>
      <c r="J94" s="61"/>
      <c r="K94" s="61"/>
      <c r="L94" s="560"/>
    </row>
    <row r="95" spans="1:25" x14ac:dyDescent="0.35">
      <c r="A95" s="559"/>
      <c r="B95" s="61"/>
      <c r="C95" s="61"/>
      <c r="D95" s="61"/>
      <c r="E95" s="61"/>
      <c r="F95" s="61"/>
      <c r="G95" s="294"/>
      <c r="H95" s="61"/>
      <c r="I95" s="294"/>
      <c r="J95" s="61"/>
      <c r="K95" s="61"/>
      <c r="L95" s="560"/>
      <c r="N95" s="295"/>
      <c r="O95" s="295"/>
      <c r="P95" s="295"/>
      <c r="Q95" s="295"/>
      <c r="R95" s="295"/>
      <c r="S95" s="295"/>
      <c r="T95" s="295"/>
      <c r="U95" s="295"/>
      <c r="V95" s="295"/>
      <c r="W95" s="295"/>
      <c r="X95" s="295"/>
      <c r="Y95" s="295"/>
    </row>
    <row r="96" spans="1:25" s="411" customFormat="1" x14ac:dyDescent="0.35">
      <c r="A96" s="559"/>
      <c r="B96" s="864" t="s">
        <v>237</v>
      </c>
      <c r="C96" s="865"/>
      <c r="D96" s="865"/>
      <c r="E96" s="865"/>
      <c r="F96" s="865"/>
      <c r="G96" s="865"/>
      <c r="H96" s="865"/>
      <c r="I96" s="865"/>
      <c r="J96" s="865"/>
      <c r="K96" s="865"/>
      <c r="L96" s="623"/>
      <c r="M96" s="294"/>
      <c r="N96" s="294"/>
      <c r="O96" s="294"/>
      <c r="P96" s="294"/>
      <c r="Q96" s="294"/>
      <c r="R96" s="294"/>
      <c r="S96" s="294"/>
      <c r="T96" s="294"/>
      <c r="U96" s="294"/>
      <c r="V96" s="294"/>
      <c r="W96" s="294"/>
      <c r="X96" s="294"/>
      <c r="Y96" s="294"/>
    </row>
    <row r="97" spans="1:25" s="411" customFormat="1" x14ac:dyDescent="0.35">
      <c r="A97" s="559"/>
      <c r="B97" s="847"/>
      <c r="C97" s="848"/>
      <c r="D97" s="848"/>
      <c r="E97" s="848"/>
      <c r="F97" s="848"/>
      <c r="G97" s="848"/>
      <c r="H97" s="848"/>
      <c r="I97" s="848"/>
      <c r="J97" s="848"/>
      <c r="K97" s="849"/>
      <c r="L97" s="623"/>
      <c r="M97" s="294"/>
      <c r="N97" s="294"/>
      <c r="O97" s="294"/>
      <c r="P97" s="294"/>
      <c r="Q97" s="294"/>
      <c r="R97" s="294"/>
      <c r="S97" s="294"/>
      <c r="T97" s="294"/>
      <c r="U97" s="294"/>
      <c r="V97" s="294"/>
      <c r="W97" s="294"/>
      <c r="X97" s="294"/>
      <c r="Y97" s="294"/>
    </row>
    <row r="98" spans="1:25" s="411" customFormat="1" x14ac:dyDescent="0.35">
      <c r="A98" s="559"/>
      <c r="B98" s="850"/>
      <c r="C98" s="851"/>
      <c r="D98" s="851"/>
      <c r="E98" s="851"/>
      <c r="F98" s="851"/>
      <c r="G98" s="851"/>
      <c r="H98" s="851"/>
      <c r="I98" s="851"/>
      <c r="J98" s="851"/>
      <c r="K98" s="852"/>
      <c r="L98" s="623"/>
      <c r="M98" s="294"/>
      <c r="N98" s="294"/>
      <c r="O98" s="294"/>
      <c r="P98" s="294"/>
      <c r="Q98" s="294"/>
      <c r="R98" s="294"/>
      <c r="S98" s="294"/>
      <c r="T98" s="294"/>
      <c r="U98" s="294"/>
      <c r="V98" s="294"/>
      <c r="W98" s="294"/>
      <c r="X98" s="294"/>
      <c r="Y98" s="294"/>
    </row>
    <row r="99" spans="1:25" s="411" customFormat="1" x14ac:dyDescent="0.35">
      <c r="A99" s="559"/>
      <c r="B99" s="850"/>
      <c r="C99" s="851"/>
      <c r="D99" s="851"/>
      <c r="E99" s="851"/>
      <c r="F99" s="851"/>
      <c r="G99" s="851"/>
      <c r="H99" s="851"/>
      <c r="I99" s="851"/>
      <c r="J99" s="851"/>
      <c r="K99" s="852"/>
      <c r="L99" s="623"/>
      <c r="M99" s="294"/>
      <c r="N99" s="294"/>
      <c r="O99" s="294"/>
      <c r="P99" s="294"/>
      <c r="Q99" s="294"/>
      <c r="R99" s="294"/>
      <c r="S99" s="294"/>
      <c r="T99" s="294"/>
      <c r="U99" s="294"/>
      <c r="V99" s="294"/>
      <c r="W99" s="294"/>
      <c r="X99" s="294"/>
      <c r="Y99" s="294"/>
    </row>
    <row r="100" spans="1:25" s="411" customFormat="1" x14ac:dyDescent="0.35">
      <c r="A100" s="559"/>
      <c r="B100" s="850"/>
      <c r="C100" s="851"/>
      <c r="D100" s="851"/>
      <c r="E100" s="851"/>
      <c r="F100" s="851"/>
      <c r="G100" s="851"/>
      <c r="H100" s="851"/>
      <c r="I100" s="851"/>
      <c r="J100" s="851"/>
      <c r="K100" s="852"/>
      <c r="L100" s="623"/>
      <c r="M100" s="294"/>
      <c r="N100" s="294"/>
      <c r="O100" s="294"/>
      <c r="P100" s="294"/>
      <c r="Q100" s="294"/>
      <c r="R100" s="294"/>
      <c r="S100" s="294"/>
      <c r="T100" s="294"/>
      <c r="U100" s="294"/>
      <c r="V100" s="294"/>
      <c r="W100" s="294"/>
      <c r="X100" s="294"/>
      <c r="Y100" s="294"/>
    </row>
    <row r="101" spans="1:25" s="411" customFormat="1" x14ac:dyDescent="0.35">
      <c r="A101" s="559"/>
      <c r="B101" s="853"/>
      <c r="C101" s="854"/>
      <c r="D101" s="854"/>
      <c r="E101" s="854"/>
      <c r="F101" s="854"/>
      <c r="G101" s="854"/>
      <c r="H101" s="854"/>
      <c r="I101" s="854"/>
      <c r="J101" s="854"/>
      <c r="K101" s="855"/>
      <c r="L101" s="623"/>
      <c r="M101" s="294"/>
      <c r="N101" s="294"/>
      <c r="O101" s="294"/>
      <c r="P101" s="294"/>
      <c r="Q101" s="294"/>
      <c r="R101" s="294"/>
      <c r="S101" s="294"/>
      <c r="T101" s="294"/>
      <c r="U101" s="294"/>
      <c r="V101" s="294"/>
      <c r="W101" s="294"/>
      <c r="X101" s="294"/>
      <c r="Y101" s="294"/>
    </row>
    <row r="102" spans="1:25" s="411" customFormat="1" x14ac:dyDescent="0.35">
      <c r="A102" s="624"/>
      <c r="B102" s="625"/>
      <c r="C102" s="625"/>
      <c r="D102" s="625"/>
      <c r="E102" s="625"/>
      <c r="F102" s="625"/>
      <c r="G102" s="625"/>
      <c r="H102" s="625"/>
      <c r="I102" s="625"/>
      <c r="J102" s="625"/>
      <c r="K102" s="625"/>
      <c r="L102" s="626"/>
      <c r="M102" s="294"/>
      <c r="N102" s="294"/>
      <c r="O102" s="294"/>
      <c r="P102" s="294"/>
      <c r="Q102" s="294"/>
      <c r="R102" s="294"/>
      <c r="S102" s="294"/>
      <c r="T102" s="294"/>
      <c r="U102" s="294"/>
      <c r="V102" s="294"/>
      <c r="W102" s="294"/>
      <c r="X102" s="294"/>
      <c r="Y102" s="294"/>
    </row>
    <row r="103" spans="1:25" x14ac:dyDescent="0.35">
      <c r="A103" s="294"/>
      <c r="B103" s="294"/>
      <c r="C103" s="294"/>
      <c r="D103" s="295"/>
      <c r="E103" s="295"/>
      <c r="F103" s="295"/>
      <c r="G103" s="294"/>
      <c r="H103" s="295"/>
      <c r="I103" s="294"/>
      <c r="J103" s="295"/>
      <c r="K103" s="295"/>
      <c r="L103" s="295"/>
      <c r="N103" s="295"/>
      <c r="O103" s="295"/>
      <c r="P103" s="295"/>
      <c r="Q103" s="295"/>
      <c r="R103" s="295"/>
      <c r="S103" s="295"/>
      <c r="T103" s="295"/>
      <c r="U103" s="295"/>
      <c r="V103" s="295"/>
      <c r="W103" s="295"/>
      <c r="X103" s="295"/>
      <c r="Y103" s="295"/>
    </row>
    <row r="104" spans="1:25" x14ac:dyDescent="0.35">
      <c r="A104" s="294"/>
      <c r="B104" s="294"/>
      <c r="C104" s="294"/>
      <c r="D104" s="295"/>
      <c r="E104" s="295"/>
      <c r="F104" s="295"/>
      <c r="G104" s="294"/>
      <c r="H104" s="295"/>
      <c r="I104" s="294"/>
      <c r="J104" s="295"/>
      <c r="K104" s="295"/>
      <c r="L104" s="295"/>
      <c r="N104" s="295"/>
      <c r="O104" s="295"/>
      <c r="P104" s="295"/>
      <c r="Q104" s="295"/>
      <c r="R104" s="295"/>
      <c r="S104" s="295"/>
      <c r="T104" s="295"/>
      <c r="U104" s="295"/>
      <c r="V104" s="295"/>
      <c r="W104" s="295"/>
      <c r="X104" s="295"/>
      <c r="Y104" s="295"/>
    </row>
    <row r="105" spans="1:25" x14ac:dyDescent="0.35">
      <c r="A105" s="294"/>
      <c r="B105" s="294"/>
      <c r="C105" s="294"/>
      <c r="D105" s="295"/>
      <c r="E105" s="295"/>
      <c r="F105" s="295"/>
      <c r="G105" s="294"/>
      <c r="H105" s="295"/>
      <c r="I105" s="294"/>
      <c r="J105" s="295"/>
      <c r="K105" s="295"/>
      <c r="L105" s="295"/>
      <c r="N105" s="295"/>
      <c r="O105" s="295"/>
      <c r="P105" s="295"/>
      <c r="Q105" s="295"/>
      <c r="R105" s="295"/>
      <c r="S105" s="295"/>
      <c r="T105" s="295"/>
      <c r="U105" s="295"/>
      <c r="V105" s="295"/>
      <c r="W105" s="295"/>
      <c r="X105" s="295"/>
      <c r="Y105" s="295"/>
    </row>
    <row r="106" spans="1:25" x14ac:dyDescent="0.35">
      <c r="A106" s="294"/>
      <c r="B106" s="294"/>
      <c r="C106" s="294"/>
      <c r="D106" s="295"/>
      <c r="E106" s="295"/>
      <c r="F106" s="295"/>
      <c r="G106" s="294"/>
      <c r="H106" s="295"/>
      <c r="I106" s="294"/>
      <c r="J106" s="295"/>
      <c r="K106" s="295"/>
      <c r="L106" s="295"/>
      <c r="N106" s="295"/>
      <c r="O106" s="295"/>
      <c r="P106" s="295"/>
      <c r="Q106" s="295"/>
      <c r="R106" s="295"/>
      <c r="S106" s="295"/>
      <c r="T106" s="295"/>
      <c r="U106" s="295"/>
      <c r="V106" s="295"/>
      <c r="W106" s="295"/>
      <c r="X106" s="295"/>
    </row>
    <row r="107" spans="1:25" x14ac:dyDescent="0.35">
      <c r="A107" s="294"/>
      <c r="B107" s="294"/>
      <c r="C107" s="294"/>
      <c r="D107" s="295"/>
      <c r="E107" s="295"/>
      <c r="F107" s="295"/>
      <c r="G107" s="294"/>
      <c r="H107" s="295"/>
      <c r="I107" s="294"/>
      <c r="J107" s="295"/>
      <c r="K107" s="295"/>
      <c r="L107" s="295"/>
      <c r="N107" s="295"/>
      <c r="O107" s="295"/>
      <c r="P107" s="295"/>
      <c r="Q107" s="295"/>
      <c r="R107" s="295"/>
      <c r="S107" s="295"/>
      <c r="T107" s="295"/>
      <c r="U107" s="295"/>
      <c r="V107" s="295"/>
      <c r="W107" s="295"/>
      <c r="X107" s="295"/>
    </row>
    <row r="108" spans="1:25" x14ac:dyDescent="0.35">
      <c r="A108" s="294"/>
      <c r="B108" s="294"/>
      <c r="C108" s="294"/>
      <c r="D108" s="295"/>
      <c r="E108" s="295"/>
      <c r="F108" s="295"/>
      <c r="G108" s="294"/>
      <c r="H108" s="295"/>
      <c r="I108" s="294"/>
      <c r="J108" s="295"/>
      <c r="K108" s="295"/>
      <c r="L108" s="295"/>
      <c r="N108" s="295"/>
      <c r="O108" s="295"/>
      <c r="P108" s="295"/>
      <c r="Q108" s="295"/>
      <c r="R108" s="295"/>
      <c r="S108" s="295"/>
      <c r="T108" s="295"/>
      <c r="U108" s="295"/>
      <c r="V108" s="295"/>
      <c r="W108" s="295"/>
      <c r="X108" s="295"/>
    </row>
    <row r="109" spans="1:25" x14ac:dyDescent="0.35">
      <c r="A109" s="295"/>
      <c r="B109" s="295"/>
      <c r="C109" s="295"/>
      <c r="D109" s="295"/>
      <c r="E109" s="295"/>
      <c r="F109" s="295"/>
      <c r="G109" s="294"/>
      <c r="H109" s="295"/>
      <c r="I109" s="294"/>
      <c r="J109" s="295"/>
      <c r="K109" s="295"/>
      <c r="L109" s="295"/>
      <c r="N109" s="295"/>
      <c r="O109" s="295"/>
      <c r="P109" s="295"/>
      <c r="Q109" s="295"/>
      <c r="R109" s="295"/>
      <c r="S109" s="295"/>
      <c r="T109" s="295"/>
      <c r="U109" s="295"/>
      <c r="V109" s="295"/>
      <c r="W109" s="295"/>
      <c r="X109" s="295"/>
    </row>
    <row r="110" spans="1:25" x14ac:dyDescent="0.35">
      <c r="A110" s="295"/>
      <c r="B110" s="295"/>
      <c r="C110" s="295"/>
      <c r="D110" s="295"/>
      <c r="E110" s="295"/>
      <c r="F110" s="295"/>
      <c r="G110" s="294"/>
      <c r="H110" s="295"/>
      <c r="I110" s="294"/>
      <c r="J110" s="295"/>
      <c r="K110" s="295"/>
      <c r="L110" s="295"/>
      <c r="N110" s="295"/>
      <c r="O110" s="295"/>
      <c r="P110" s="295"/>
      <c r="Q110" s="295"/>
      <c r="R110" s="295"/>
      <c r="S110" s="295"/>
      <c r="T110" s="295"/>
      <c r="U110" s="295"/>
      <c r="V110" s="295"/>
      <c r="W110" s="295"/>
      <c r="X110" s="295"/>
    </row>
    <row r="111" spans="1:25" x14ac:dyDescent="0.35">
      <c r="A111" s="295"/>
      <c r="B111" s="295"/>
      <c r="C111" s="295"/>
      <c r="D111" s="295"/>
      <c r="E111" s="295"/>
      <c r="F111" s="295"/>
      <c r="G111" s="294"/>
      <c r="H111" s="295"/>
      <c r="I111" s="294"/>
      <c r="J111" s="295"/>
      <c r="K111" s="295"/>
      <c r="L111" s="295"/>
      <c r="N111" s="295"/>
      <c r="O111" s="295"/>
      <c r="P111" s="295"/>
      <c r="Q111" s="295"/>
      <c r="R111" s="295"/>
      <c r="S111" s="295"/>
      <c r="T111" s="295"/>
      <c r="U111" s="295"/>
      <c r="V111" s="295"/>
      <c r="W111" s="295"/>
      <c r="X111" s="295"/>
    </row>
    <row r="112" spans="1:25" x14ac:dyDescent="0.35">
      <c r="A112" s="295"/>
      <c r="B112" s="295"/>
      <c r="C112" s="295"/>
      <c r="D112" s="295"/>
      <c r="E112" s="295"/>
      <c r="F112" s="295"/>
      <c r="G112" s="294"/>
      <c r="H112" s="295"/>
      <c r="I112" s="294"/>
      <c r="J112" s="295"/>
      <c r="K112" s="295"/>
      <c r="L112" s="295"/>
      <c r="N112" s="295"/>
      <c r="O112" s="295"/>
      <c r="P112" s="295"/>
      <c r="Q112" s="295"/>
      <c r="R112" s="295"/>
      <c r="S112" s="295"/>
      <c r="T112" s="295"/>
      <c r="U112" s="295"/>
      <c r="V112" s="295"/>
      <c r="W112" s="295"/>
      <c r="X112" s="295"/>
    </row>
    <row r="113" spans="1:24" x14ac:dyDescent="0.35">
      <c r="A113" s="295"/>
      <c r="B113" s="295"/>
      <c r="C113" s="295"/>
      <c r="D113" s="295"/>
      <c r="E113" s="295"/>
      <c r="F113" s="295"/>
      <c r="G113" s="294"/>
      <c r="H113" s="295"/>
      <c r="I113" s="294"/>
      <c r="J113" s="295"/>
      <c r="K113" s="295"/>
      <c r="L113" s="295"/>
      <c r="N113" s="295"/>
      <c r="O113" s="295"/>
      <c r="P113" s="295"/>
      <c r="Q113" s="295"/>
      <c r="R113" s="295"/>
      <c r="S113" s="295"/>
      <c r="T113" s="295"/>
      <c r="U113" s="295"/>
      <c r="V113" s="295"/>
      <c r="W113" s="295"/>
      <c r="X113" s="295"/>
    </row>
    <row r="114" spans="1:24" x14ac:dyDescent="0.35">
      <c r="A114" s="295"/>
      <c r="B114" s="295"/>
      <c r="C114" s="295"/>
      <c r="D114" s="295"/>
      <c r="E114" s="295"/>
      <c r="F114" s="295"/>
      <c r="G114" s="294"/>
      <c r="H114" s="295"/>
      <c r="I114" s="294"/>
      <c r="J114" s="295"/>
      <c r="K114" s="295"/>
      <c r="L114" s="295"/>
      <c r="N114" s="295"/>
      <c r="O114" s="295"/>
      <c r="P114" s="295"/>
      <c r="Q114" s="295"/>
      <c r="R114" s="295"/>
      <c r="S114" s="295"/>
      <c r="T114" s="295"/>
      <c r="U114" s="295"/>
      <c r="V114" s="295"/>
      <c r="W114" s="295"/>
      <c r="X114" s="295"/>
    </row>
    <row r="115" spans="1:24" x14ac:dyDescent="0.35">
      <c r="A115" s="295"/>
      <c r="B115" s="295"/>
      <c r="C115" s="295"/>
      <c r="D115" s="295"/>
      <c r="E115" s="295"/>
      <c r="F115" s="295"/>
      <c r="G115" s="294"/>
      <c r="H115" s="295"/>
      <c r="I115" s="294"/>
      <c r="J115" s="295"/>
      <c r="K115" s="295"/>
      <c r="L115" s="295"/>
      <c r="N115" s="295"/>
      <c r="O115" s="295"/>
      <c r="P115" s="295"/>
      <c r="Q115" s="295"/>
      <c r="R115" s="295"/>
      <c r="S115" s="295"/>
      <c r="T115" s="295"/>
      <c r="U115" s="295"/>
      <c r="V115" s="295"/>
      <c r="W115" s="295"/>
      <c r="X115" s="295"/>
    </row>
    <row r="116" spans="1:24" x14ac:dyDescent="0.35">
      <c r="A116" s="295"/>
      <c r="B116" s="295"/>
      <c r="C116" s="295"/>
      <c r="D116" s="295"/>
      <c r="E116" s="295"/>
      <c r="F116" s="295"/>
      <c r="G116" s="294"/>
      <c r="H116" s="295"/>
      <c r="I116" s="294"/>
      <c r="J116" s="295"/>
      <c r="K116" s="295"/>
      <c r="L116" s="295"/>
      <c r="N116" s="295"/>
      <c r="O116" s="295"/>
      <c r="P116" s="295"/>
      <c r="Q116" s="295"/>
      <c r="R116" s="295"/>
      <c r="S116" s="295"/>
      <c r="T116" s="295"/>
      <c r="U116" s="295"/>
      <c r="V116" s="295"/>
      <c r="W116" s="295"/>
      <c r="X116" s="295"/>
    </row>
    <row r="117" spans="1:24" x14ac:dyDescent="0.35">
      <c r="A117" s="295"/>
      <c r="B117" s="295"/>
      <c r="C117" s="295"/>
      <c r="D117" s="295"/>
      <c r="E117" s="295"/>
      <c r="F117" s="295"/>
      <c r="G117" s="294"/>
      <c r="H117" s="295"/>
      <c r="I117" s="294"/>
      <c r="J117" s="295"/>
      <c r="K117" s="295"/>
      <c r="L117" s="295"/>
      <c r="N117" s="295"/>
      <c r="O117" s="295"/>
      <c r="P117" s="295"/>
      <c r="Q117" s="295"/>
      <c r="R117" s="295"/>
      <c r="S117" s="295"/>
      <c r="T117" s="295"/>
      <c r="U117" s="295"/>
      <c r="V117" s="295"/>
      <c r="W117" s="295"/>
      <c r="X117" s="295"/>
    </row>
    <row r="118" spans="1:24" x14ac:dyDescent="0.35">
      <c r="A118" s="295"/>
      <c r="B118" s="295"/>
      <c r="C118" s="295"/>
      <c r="D118" s="295"/>
      <c r="E118" s="295"/>
      <c r="F118" s="295"/>
      <c r="G118" s="294"/>
      <c r="H118" s="295"/>
      <c r="I118" s="294"/>
      <c r="J118" s="295"/>
      <c r="K118" s="295"/>
      <c r="L118" s="295"/>
      <c r="N118" s="295"/>
      <c r="O118" s="295"/>
      <c r="P118" s="295"/>
      <c r="Q118" s="295"/>
      <c r="R118" s="295"/>
      <c r="S118" s="295"/>
      <c r="T118" s="295"/>
      <c r="U118" s="295"/>
      <c r="V118" s="295"/>
      <c r="W118" s="295"/>
      <c r="X118" s="295"/>
    </row>
    <row r="119" spans="1:24" x14ac:dyDescent="0.35">
      <c r="A119" s="295"/>
      <c r="B119" s="295"/>
      <c r="C119" s="295"/>
      <c r="D119" s="295"/>
      <c r="E119" s="295"/>
      <c r="F119" s="295"/>
      <c r="G119" s="294"/>
      <c r="H119" s="295"/>
      <c r="I119" s="294"/>
      <c r="J119" s="295"/>
      <c r="K119" s="295"/>
      <c r="L119" s="295"/>
      <c r="N119" s="295"/>
      <c r="O119" s="295"/>
      <c r="P119" s="295"/>
      <c r="Q119" s="295"/>
      <c r="R119" s="295"/>
      <c r="S119" s="295"/>
      <c r="T119" s="295"/>
      <c r="U119" s="295"/>
      <c r="V119" s="295"/>
      <c r="W119" s="295"/>
      <c r="X119" s="295"/>
    </row>
    <row r="120" spans="1:24" x14ac:dyDescent="0.35">
      <c r="A120" s="295"/>
      <c r="B120" s="295"/>
      <c r="C120" s="295"/>
      <c r="D120" s="295"/>
      <c r="E120" s="295"/>
      <c r="F120" s="295"/>
      <c r="G120" s="294"/>
      <c r="H120" s="295"/>
      <c r="I120" s="294"/>
      <c r="J120" s="295"/>
      <c r="K120" s="295"/>
      <c r="L120" s="295"/>
      <c r="N120" s="295"/>
      <c r="O120" s="295"/>
      <c r="P120" s="295"/>
      <c r="Q120" s="295"/>
      <c r="R120" s="295"/>
      <c r="S120" s="295"/>
      <c r="T120" s="295"/>
      <c r="U120" s="295"/>
      <c r="V120" s="295"/>
      <c r="W120" s="295"/>
      <c r="X120" s="295"/>
    </row>
    <row r="121" spans="1:24" x14ac:dyDescent="0.35">
      <c r="A121" s="295"/>
      <c r="B121" s="295"/>
      <c r="C121" s="295"/>
      <c r="D121" s="295"/>
      <c r="E121" s="295"/>
      <c r="F121" s="295"/>
      <c r="G121" s="294"/>
      <c r="H121" s="295"/>
      <c r="I121" s="294"/>
      <c r="J121" s="295"/>
      <c r="K121" s="295"/>
      <c r="L121" s="295"/>
      <c r="N121" s="295"/>
      <c r="O121" s="295"/>
      <c r="P121" s="295"/>
      <c r="Q121" s="295"/>
      <c r="R121" s="295"/>
      <c r="S121" s="295"/>
      <c r="T121" s="295"/>
      <c r="U121" s="295"/>
      <c r="V121" s="295"/>
      <c r="W121" s="295"/>
      <c r="X121" s="295"/>
    </row>
    <row r="122" spans="1:24" x14ac:dyDescent="0.35">
      <c r="A122" s="295"/>
      <c r="B122" s="295"/>
      <c r="C122" s="295"/>
      <c r="D122" s="295"/>
      <c r="E122" s="295"/>
      <c r="F122" s="295"/>
      <c r="G122" s="294"/>
      <c r="H122" s="295"/>
      <c r="I122" s="294"/>
      <c r="J122" s="295"/>
      <c r="K122" s="295"/>
      <c r="L122" s="295"/>
      <c r="N122" s="295"/>
      <c r="O122" s="295"/>
      <c r="P122" s="295"/>
      <c r="Q122" s="295"/>
      <c r="R122" s="295"/>
      <c r="S122" s="295"/>
      <c r="T122" s="295"/>
      <c r="U122" s="295"/>
      <c r="V122" s="295"/>
      <c r="W122" s="295"/>
      <c r="X122" s="295"/>
    </row>
    <row r="123" spans="1:24" x14ac:dyDescent="0.35">
      <c r="N123" s="295"/>
      <c r="O123" s="295"/>
      <c r="P123" s="295"/>
      <c r="Q123" s="295"/>
      <c r="R123" s="295"/>
      <c r="S123" s="295"/>
      <c r="T123" s="295"/>
      <c r="U123" s="295"/>
      <c r="V123" s="295"/>
      <c r="W123" s="295"/>
      <c r="X123" s="295"/>
    </row>
  </sheetData>
  <sheetProtection algorithmName="SHA-512" hashValue="ji+vh0l7xKGG2F+QkfW85DSSwPvczerx5V5714Czp15v0RUAIJbwTvZNhOSkCWsvy3VWPEAFt0Kj5OAO4jMGMA==" saltValue="G4gALIAZIHH0h7qgiIUBFg==" spinCount="100000" sheet="1" objects="1" scenarios="1"/>
  <mergeCells count="1381">
    <mergeCell ref="B44:F44"/>
    <mergeCell ref="B45:F45"/>
    <mergeCell ref="B46:F46"/>
    <mergeCell ref="B47:F47"/>
    <mergeCell ref="B48:F48"/>
    <mergeCell ref="B63:E63"/>
    <mergeCell ref="B64:E64"/>
    <mergeCell ref="B65:E65"/>
    <mergeCell ref="B66:E66"/>
    <mergeCell ref="B96:K96"/>
    <mergeCell ref="A2:K2"/>
    <mergeCell ref="AK2:AV2"/>
    <mergeCell ref="AW2:BH2"/>
    <mergeCell ref="BI2:BT2"/>
    <mergeCell ref="BU2:CF2"/>
    <mergeCell ref="HU2:IF2"/>
    <mergeCell ref="IG2:IR2"/>
    <mergeCell ref="B76:G76"/>
    <mergeCell ref="I81:J81"/>
    <mergeCell ref="B83:G83"/>
    <mergeCell ref="IS2:JD2"/>
    <mergeCell ref="JE2:JP2"/>
    <mergeCell ref="JQ2:KB2"/>
    <mergeCell ref="KC2:KN2"/>
    <mergeCell ref="FA2:FL2"/>
    <mergeCell ref="FM2:FX2"/>
    <mergeCell ref="FY2:GJ2"/>
    <mergeCell ref="GK2:GV2"/>
    <mergeCell ref="GW2:HH2"/>
    <mergeCell ref="HI2:HT2"/>
    <mergeCell ref="CG2:CR2"/>
    <mergeCell ref="CS2:DD2"/>
    <mergeCell ref="DE2:DP2"/>
    <mergeCell ref="DQ2:EB2"/>
    <mergeCell ref="EC2:EN2"/>
    <mergeCell ref="EO2:EZ2"/>
    <mergeCell ref="QC2:QN2"/>
    <mergeCell ref="QO2:QZ2"/>
    <mergeCell ref="RA2:RL2"/>
    <mergeCell ref="RM2:RX2"/>
    <mergeCell ref="RY2:SJ2"/>
    <mergeCell ref="SK2:SV2"/>
    <mergeCell ref="NI2:NT2"/>
    <mergeCell ref="NU2:OF2"/>
    <mergeCell ref="OG2:OR2"/>
    <mergeCell ref="OS2:PD2"/>
    <mergeCell ref="PE2:PP2"/>
    <mergeCell ref="PQ2:QB2"/>
    <mergeCell ref="KO2:KZ2"/>
    <mergeCell ref="LA2:LL2"/>
    <mergeCell ref="LM2:LX2"/>
    <mergeCell ref="LY2:MJ2"/>
    <mergeCell ref="MK2:MV2"/>
    <mergeCell ref="MW2:NH2"/>
    <mergeCell ref="YK2:YV2"/>
    <mergeCell ref="YW2:ZH2"/>
    <mergeCell ref="ZI2:ZT2"/>
    <mergeCell ref="ZU2:AAF2"/>
    <mergeCell ref="AAG2:AAR2"/>
    <mergeCell ref="AAS2:ABD2"/>
    <mergeCell ref="VQ2:WB2"/>
    <mergeCell ref="WC2:WN2"/>
    <mergeCell ref="WO2:WZ2"/>
    <mergeCell ref="XA2:XL2"/>
    <mergeCell ref="XM2:XX2"/>
    <mergeCell ref="XY2:YJ2"/>
    <mergeCell ref="SW2:TH2"/>
    <mergeCell ref="TI2:TT2"/>
    <mergeCell ref="TU2:UF2"/>
    <mergeCell ref="UG2:UR2"/>
    <mergeCell ref="US2:VD2"/>
    <mergeCell ref="VE2:VP2"/>
    <mergeCell ref="AGS2:AHD2"/>
    <mergeCell ref="AHE2:AHP2"/>
    <mergeCell ref="AHQ2:AIB2"/>
    <mergeCell ref="AIC2:AIN2"/>
    <mergeCell ref="AIO2:AIZ2"/>
    <mergeCell ref="AJA2:AJL2"/>
    <mergeCell ref="ADY2:AEJ2"/>
    <mergeCell ref="AEK2:AEV2"/>
    <mergeCell ref="AEW2:AFH2"/>
    <mergeCell ref="AFI2:AFT2"/>
    <mergeCell ref="AFU2:AGF2"/>
    <mergeCell ref="AGG2:AGR2"/>
    <mergeCell ref="ABE2:ABP2"/>
    <mergeCell ref="ABQ2:ACB2"/>
    <mergeCell ref="ACC2:ACN2"/>
    <mergeCell ref="ACO2:ACZ2"/>
    <mergeCell ref="ADA2:ADL2"/>
    <mergeCell ref="ADM2:ADX2"/>
    <mergeCell ref="APA2:APL2"/>
    <mergeCell ref="APM2:APX2"/>
    <mergeCell ref="APY2:AQJ2"/>
    <mergeCell ref="AQK2:AQV2"/>
    <mergeCell ref="AQW2:ARH2"/>
    <mergeCell ref="ARI2:ART2"/>
    <mergeCell ref="AMG2:AMR2"/>
    <mergeCell ref="AMS2:AND2"/>
    <mergeCell ref="ANE2:ANP2"/>
    <mergeCell ref="ANQ2:AOB2"/>
    <mergeCell ref="AOC2:AON2"/>
    <mergeCell ref="AOO2:AOZ2"/>
    <mergeCell ref="AJM2:AJX2"/>
    <mergeCell ref="AJY2:AKJ2"/>
    <mergeCell ref="AKK2:AKV2"/>
    <mergeCell ref="AKW2:ALH2"/>
    <mergeCell ref="ALI2:ALT2"/>
    <mergeCell ref="ALU2:AMF2"/>
    <mergeCell ref="AXI2:AXT2"/>
    <mergeCell ref="AXU2:AYF2"/>
    <mergeCell ref="AYG2:AYR2"/>
    <mergeCell ref="AYS2:AZD2"/>
    <mergeCell ref="AZE2:AZP2"/>
    <mergeCell ref="AZQ2:BAB2"/>
    <mergeCell ref="AUO2:AUZ2"/>
    <mergeCell ref="AVA2:AVL2"/>
    <mergeCell ref="AVM2:AVX2"/>
    <mergeCell ref="AVY2:AWJ2"/>
    <mergeCell ref="AWK2:AWV2"/>
    <mergeCell ref="AWW2:AXH2"/>
    <mergeCell ref="ARU2:ASF2"/>
    <mergeCell ref="ASG2:ASR2"/>
    <mergeCell ref="ASS2:ATD2"/>
    <mergeCell ref="ATE2:ATP2"/>
    <mergeCell ref="ATQ2:AUB2"/>
    <mergeCell ref="AUC2:AUN2"/>
    <mergeCell ref="BFQ2:BGB2"/>
    <mergeCell ref="BGC2:BGN2"/>
    <mergeCell ref="BGO2:BGZ2"/>
    <mergeCell ref="BHA2:BHL2"/>
    <mergeCell ref="BHM2:BHX2"/>
    <mergeCell ref="BHY2:BIJ2"/>
    <mergeCell ref="BCW2:BDH2"/>
    <mergeCell ref="BDI2:BDT2"/>
    <mergeCell ref="BDU2:BEF2"/>
    <mergeCell ref="BEG2:BER2"/>
    <mergeCell ref="BES2:BFD2"/>
    <mergeCell ref="BFE2:BFP2"/>
    <mergeCell ref="BAC2:BAN2"/>
    <mergeCell ref="BAO2:BAZ2"/>
    <mergeCell ref="BBA2:BBL2"/>
    <mergeCell ref="BBM2:BBX2"/>
    <mergeCell ref="BBY2:BCJ2"/>
    <mergeCell ref="BCK2:BCV2"/>
    <mergeCell ref="BNY2:BOJ2"/>
    <mergeCell ref="BOK2:BOV2"/>
    <mergeCell ref="BOW2:BPH2"/>
    <mergeCell ref="BPI2:BPT2"/>
    <mergeCell ref="BPU2:BQF2"/>
    <mergeCell ref="BQG2:BQR2"/>
    <mergeCell ref="BLE2:BLP2"/>
    <mergeCell ref="BLQ2:BMB2"/>
    <mergeCell ref="BMC2:BMN2"/>
    <mergeCell ref="BMO2:BMZ2"/>
    <mergeCell ref="BNA2:BNL2"/>
    <mergeCell ref="BNM2:BNX2"/>
    <mergeCell ref="BIK2:BIV2"/>
    <mergeCell ref="BIW2:BJH2"/>
    <mergeCell ref="BJI2:BJT2"/>
    <mergeCell ref="BJU2:BKF2"/>
    <mergeCell ref="BKG2:BKR2"/>
    <mergeCell ref="BKS2:BLD2"/>
    <mergeCell ref="BWG2:BWR2"/>
    <mergeCell ref="BWS2:BXD2"/>
    <mergeCell ref="BXE2:BXP2"/>
    <mergeCell ref="BXQ2:BYB2"/>
    <mergeCell ref="BYC2:BYN2"/>
    <mergeCell ref="BYO2:BYZ2"/>
    <mergeCell ref="BTM2:BTX2"/>
    <mergeCell ref="BTY2:BUJ2"/>
    <mergeCell ref="BUK2:BUV2"/>
    <mergeCell ref="BUW2:BVH2"/>
    <mergeCell ref="BVI2:BVT2"/>
    <mergeCell ref="BVU2:BWF2"/>
    <mergeCell ref="BQS2:BRD2"/>
    <mergeCell ref="BRE2:BRP2"/>
    <mergeCell ref="BRQ2:BSB2"/>
    <mergeCell ref="BSC2:BSN2"/>
    <mergeCell ref="BSO2:BSZ2"/>
    <mergeCell ref="BTA2:BTL2"/>
    <mergeCell ref="CEO2:CEZ2"/>
    <mergeCell ref="CFA2:CFL2"/>
    <mergeCell ref="CFM2:CFX2"/>
    <mergeCell ref="CFY2:CGJ2"/>
    <mergeCell ref="CGK2:CGV2"/>
    <mergeCell ref="CGW2:CHH2"/>
    <mergeCell ref="CBU2:CCF2"/>
    <mergeCell ref="CCG2:CCR2"/>
    <mergeCell ref="CCS2:CDD2"/>
    <mergeCell ref="CDE2:CDP2"/>
    <mergeCell ref="CDQ2:CEB2"/>
    <mergeCell ref="CEC2:CEN2"/>
    <mergeCell ref="BZA2:BZL2"/>
    <mergeCell ref="BZM2:BZX2"/>
    <mergeCell ref="BZY2:CAJ2"/>
    <mergeCell ref="CAK2:CAV2"/>
    <mergeCell ref="CAW2:CBH2"/>
    <mergeCell ref="CBI2:CBT2"/>
    <mergeCell ref="CMW2:CNH2"/>
    <mergeCell ref="CNI2:CNT2"/>
    <mergeCell ref="CNU2:COF2"/>
    <mergeCell ref="COG2:COR2"/>
    <mergeCell ref="COS2:CPD2"/>
    <mergeCell ref="CPE2:CPP2"/>
    <mergeCell ref="CKC2:CKN2"/>
    <mergeCell ref="CKO2:CKZ2"/>
    <mergeCell ref="CLA2:CLL2"/>
    <mergeCell ref="CLM2:CLX2"/>
    <mergeCell ref="CLY2:CMJ2"/>
    <mergeCell ref="CMK2:CMV2"/>
    <mergeCell ref="CHI2:CHT2"/>
    <mergeCell ref="CHU2:CIF2"/>
    <mergeCell ref="CIG2:CIR2"/>
    <mergeCell ref="CIS2:CJD2"/>
    <mergeCell ref="CJE2:CJP2"/>
    <mergeCell ref="CJQ2:CKB2"/>
    <mergeCell ref="CVE2:CVP2"/>
    <mergeCell ref="CVQ2:CWB2"/>
    <mergeCell ref="CWC2:CWN2"/>
    <mergeCell ref="CWO2:CWZ2"/>
    <mergeCell ref="CXA2:CXL2"/>
    <mergeCell ref="CXM2:CXX2"/>
    <mergeCell ref="CSK2:CSV2"/>
    <mergeCell ref="CSW2:CTH2"/>
    <mergeCell ref="CTI2:CTT2"/>
    <mergeCell ref="CTU2:CUF2"/>
    <mergeCell ref="CUG2:CUR2"/>
    <mergeCell ref="CUS2:CVD2"/>
    <mergeCell ref="CPQ2:CQB2"/>
    <mergeCell ref="CQC2:CQN2"/>
    <mergeCell ref="CQO2:CQZ2"/>
    <mergeCell ref="CRA2:CRL2"/>
    <mergeCell ref="CRM2:CRX2"/>
    <mergeCell ref="CRY2:CSJ2"/>
    <mergeCell ref="DDM2:DDX2"/>
    <mergeCell ref="DDY2:DEJ2"/>
    <mergeCell ref="DEK2:DEV2"/>
    <mergeCell ref="DEW2:DFH2"/>
    <mergeCell ref="DFI2:DFT2"/>
    <mergeCell ref="DFU2:DGF2"/>
    <mergeCell ref="DAS2:DBD2"/>
    <mergeCell ref="DBE2:DBP2"/>
    <mergeCell ref="DBQ2:DCB2"/>
    <mergeCell ref="DCC2:DCN2"/>
    <mergeCell ref="DCO2:DCZ2"/>
    <mergeCell ref="DDA2:DDL2"/>
    <mergeCell ref="CXY2:CYJ2"/>
    <mergeCell ref="CYK2:CYV2"/>
    <mergeCell ref="CYW2:CZH2"/>
    <mergeCell ref="CZI2:CZT2"/>
    <mergeCell ref="CZU2:DAF2"/>
    <mergeCell ref="DAG2:DAR2"/>
    <mergeCell ref="DLU2:DMF2"/>
    <mergeCell ref="DMG2:DMR2"/>
    <mergeCell ref="DMS2:DND2"/>
    <mergeCell ref="DNE2:DNP2"/>
    <mergeCell ref="DNQ2:DOB2"/>
    <mergeCell ref="DOC2:DON2"/>
    <mergeCell ref="DJA2:DJL2"/>
    <mergeCell ref="DJM2:DJX2"/>
    <mergeCell ref="DJY2:DKJ2"/>
    <mergeCell ref="DKK2:DKV2"/>
    <mergeCell ref="DKW2:DLH2"/>
    <mergeCell ref="DLI2:DLT2"/>
    <mergeCell ref="DGG2:DGR2"/>
    <mergeCell ref="DGS2:DHD2"/>
    <mergeCell ref="DHE2:DHP2"/>
    <mergeCell ref="DHQ2:DIB2"/>
    <mergeCell ref="DIC2:DIN2"/>
    <mergeCell ref="DIO2:DIZ2"/>
    <mergeCell ref="DUC2:DUN2"/>
    <mergeCell ref="DUO2:DUZ2"/>
    <mergeCell ref="DVA2:DVL2"/>
    <mergeCell ref="DVM2:DVX2"/>
    <mergeCell ref="DVY2:DWJ2"/>
    <mergeCell ref="DWK2:DWV2"/>
    <mergeCell ref="DRI2:DRT2"/>
    <mergeCell ref="DRU2:DSF2"/>
    <mergeCell ref="DSG2:DSR2"/>
    <mergeCell ref="DSS2:DTD2"/>
    <mergeCell ref="DTE2:DTP2"/>
    <mergeCell ref="DTQ2:DUB2"/>
    <mergeCell ref="DOO2:DOZ2"/>
    <mergeCell ref="DPA2:DPL2"/>
    <mergeCell ref="DPM2:DPX2"/>
    <mergeCell ref="DPY2:DQJ2"/>
    <mergeCell ref="DQK2:DQV2"/>
    <mergeCell ref="DQW2:DRH2"/>
    <mergeCell ref="ECK2:ECV2"/>
    <mergeCell ref="ECW2:EDH2"/>
    <mergeCell ref="EDI2:EDT2"/>
    <mergeCell ref="EDU2:EEF2"/>
    <mergeCell ref="EEG2:EER2"/>
    <mergeCell ref="EES2:EFD2"/>
    <mergeCell ref="DZQ2:EAB2"/>
    <mergeCell ref="EAC2:EAN2"/>
    <mergeCell ref="EAO2:EAZ2"/>
    <mergeCell ref="EBA2:EBL2"/>
    <mergeCell ref="EBM2:EBX2"/>
    <mergeCell ref="EBY2:ECJ2"/>
    <mergeCell ref="DWW2:DXH2"/>
    <mergeCell ref="DXI2:DXT2"/>
    <mergeCell ref="DXU2:DYF2"/>
    <mergeCell ref="DYG2:DYR2"/>
    <mergeCell ref="DYS2:DZD2"/>
    <mergeCell ref="DZE2:DZP2"/>
    <mergeCell ref="EKS2:ELD2"/>
    <mergeCell ref="ELE2:ELP2"/>
    <mergeCell ref="ELQ2:EMB2"/>
    <mergeCell ref="EMC2:EMN2"/>
    <mergeCell ref="EMO2:EMZ2"/>
    <mergeCell ref="ENA2:ENL2"/>
    <mergeCell ref="EHY2:EIJ2"/>
    <mergeCell ref="EIK2:EIV2"/>
    <mergeCell ref="EIW2:EJH2"/>
    <mergeCell ref="EJI2:EJT2"/>
    <mergeCell ref="EJU2:EKF2"/>
    <mergeCell ref="EKG2:EKR2"/>
    <mergeCell ref="EFE2:EFP2"/>
    <mergeCell ref="EFQ2:EGB2"/>
    <mergeCell ref="EGC2:EGN2"/>
    <mergeCell ref="EGO2:EGZ2"/>
    <mergeCell ref="EHA2:EHL2"/>
    <mergeCell ref="EHM2:EHX2"/>
    <mergeCell ref="ETA2:ETL2"/>
    <mergeCell ref="ETM2:ETX2"/>
    <mergeCell ref="ETY2:EUJ2"/>
    <mergeCell ref="EUK2:EUV2"/>
    <mergeCell ref="EUW2:EVH2"/>
    <mergeCell ref="EVI2:EVT2"/>
    <mergeCell ref="EQG2:EQR2"/>
    <mergeCell ref="EQS2:ERD2"/>
    <mergeCell ref="ERE2:ERP2"/>
    <mergeCell ref="ERQ2:ESB2"/>
    <mergeCell ref="ESC2:ESN2"/>
    <mergeCell ref="ESO2:ESZ2"/>
    <mergeCell ref="ENM2:ENX2"/>
    <mergeCell ref="ENY2:EOJ2"/>
    <mergeCell ref="EOK2:EOV2"/>
    <mergeCell ref="EOW2:EPH2"/>
    <mergeCell ref="EPI2:EPT2"/>
    <mergeCell ref="EPU2:EQF2"/>
    <mergeCell ref="FBI2:FBT2"/>
    <mergeCell ref="FBU2:FCF2"/>
    <mergeCell ref="FCG2:FCR2"/>
    <mergeCell ref="FCS2:FDD2"/>
    <mergeCell ref="FDE2:FDP2"/>
    <mergeCell ref="FDQ2:FEB2"/>
    <mergeCell ref="EYO2:EYZ2"/>
    <mergeCell ref="EZA2:EZL2"/>
    <mergeCell ref="EZM2:EZX2"/>
    <mergeCell ref="EZY2:FAJ2"/>
    <mergeCell ref="FAK2:FAV2"/>
    <mergeCell ref="FAW2:FBH2"/>
    <mergeCell ref="EVU2:EWF2"/>
    <mergeCell ref="EWG2:EWR2"/>
    <mergeCell ref="EWS2:EXD2"/>
    <mergeCell ref="EXE2:EXP2"/>
    <mergeCell ref="EXQ2:EYB2"/>
    <mergeCell ref="EYC2:EYN2"/>
    <mergeCell ref="FJQ2:FKB2"/>
    <mergeCell ref="FKC2:FKN2"/>
    <mergeCell ref="FKO2:FKZ2"/>
    <mergeCell ref="FLA2:FLL2"/>
    <mergeCell ref="FLM2:FLX2"/>
    <mergeCell ref="FLY2:FMJ2"/>
    <mergeCell ref="FGW2:FHH2"/>
    <mergeCell ref="FHI2:FHT2"/>
    <mergeCell ref="FHU2:FIF2"/>
    <mergeCell ref="FIG2:FIR2"/>
    <mergeCell ref="FIS2:FJD2"/>
    <mergeCell ref="FJE2:FJP2"/>
    <mergeCell ref="FEC2:FEN2"/>
    <mergeCell ref="FEO2:FEZ2"/>
    <mergeCell ref="FFA2:FFL2"/>
    <mergeCell ref="FFM2:FFX2"/>
    <mergeCell ref="FFY2:FGJ2"/>
    <mergeCell ref="FGK2:FGV2"/>
    <mergeCell ref="FRY2:FSJ2"/>
    <mergeCell ref="FSK2:FSV2"/>
    <mergeCell ref="FSW2:FTH2"/>
    <mergeCell ref="FTI2:FTT2"/>
    <mergeCell ref="FTU2:FUF2"/>
    <mergeCell ref="FUG2:FUR2"/>
    <mergeCell ref="FPE2:FPP2"/>
    <mergeCell ref="FPQ2:FQB2"/>
    <mergeCell ref="FQC2:FQN2"/>
    <mergeCell ref="FQO2:FQZ2"/>
    <mergeCell ref="FRA2:FRL2"/>
    <mergeCell ref="FRM2:FRX2"/>
    <mergeCell ref="FMK2:FMV2"/>
    <mergeCell ref="FMW2:FNH2"/>
    <mergeCell ref="FNI2:FNT2"/>
    <mergeCell ref="FNU2:FOF2"/>
    <mergeCell ref="FOG2:FOR2"/>
    <mergeCell ref="FOS2:FPD2"/>
    <mergeCell ref="GAG2:GAR2"/>
    <mergeCell ref="GAS2:GBD2"/>
    <mergeCell ref="GBE2:GBP2"/>
    <mergeCell ref="GBQ2:GCB2"/>
    <mergeCell ref="GCC2:GCN2"/>
    <mergeCell ref="GCO2:GCZ2"/>
    <mergeCell ref="FXM2:FXX2"/>
    <mergeCell ref="FXY2:FYJ2"/>
    <mergeCell ref="FYK2:FYV2"/>
    <mergeCell ref="FYW2:FZH2"/>
    <mergeCell ref="FZI2:FZT2"/>
    <mergeCell ref="FZU2:GAF2"/>
    <mergeCell ref="FUS2:FVD2"/>
    <mergeCell ref="FVE2:FVP2"/>
    <mergeCell ref="FVQ2:FWB2"/>
    <mergeCell ref="FWC2:FWN2"/>
    <mergeCell ref="FWO2:FWZ2"/>
    <mergeCell ref="FXA2:FXL2"/>
    <mergeCell ref="GIO2:GIZ2"/>
    <mergeCell ref="GJA2:GJL2"/>
    <mergeCell ref="GJM2:GJX2"/>
    <mergeCell ref="GJY2:GKJ2"/>
    <mergeCell ref="GKK2:GKV2"/>
    <mergeCell ref="GKW2:GLH2"/>
    <mergeCell ref="GFU2:GGF2"/>
    <mergeCell ref="GGG2:GGR2"/>
    <mergeCell ref="GGS2:GHD2"/>
    <mergeCell ref="GHE2:GHP2"/>
    <mergeCell ref="GHQ2:GIB2"/>
    <mergeCell ref="GIC2:GIN2"/>
    <mergeCell ref="GDA2:GDL2"/>
    <mergeCell ref="GDM2:GDX2"/>
    <mergeCell ref="GDY2:GEJ2"/>
    <mergeCell ref="GEK2:GEV2"/>
    <mergeCell ref="GEW2:GFH2"/>
    <mergeCell ref="GFI2:GFT2"/>
    <mergeCell ref="GQW2:GRH2"/>
    <mergeCell ref="GRI2:GRT2"/>
    <mergeCell ref="GRU2:GSF2"/>
    <mergeCell ref="GSG2:GSR2"/>
    <mergeCell ref="GSS2:GTD2"/>
    <mergeCell ref="GTE2:GTP2"/>
    <mergeCell ref="GOC2:GON2"/>
    <mergeCell ref="GOO2:GOZ2"/>
    <mergeCell ref="GPA2:GPL2"/>
    <mergeCell ref="GPM2:GPX2"/>
    <mergeCell ref="GPY2:GQJ2"/>
    <mergeCell ref="GQK2:GQV2"/>
    <mergeCell ref="GLI2:GLT2"/>
    <mergeCell ref="GLU2:GMF2"/>
    <mergeCell ref="GMG2:GMR2"/>
    <mergeCell ref="GMS2:GND2"/>
    <mergeCell ref="GNE2:GNP2"/>
    <mergeCell ref="GNQ2:GOB2"/>
    <mergeCell ref="GZE2:GZP2"/>
    <mergeCell ref="GZQ2:HAB2"/>
    <mergeCell ref="HAC2:HAN2"/>
    <mergeCell ref="HAO2:HAZ2"/>
    <mergeCell ref="HBA2:HBL2"/>
    <mergeCell ref="HBM2:HBX2"/>
    <mergeCell ref="GWK2:GWV2"/>
    <mergeCell ref="GWW2:GXH2"/>
    <mergeCell ref="GXI2:GXT2"/>
    <mergeCell ref="GXU2:GYF2"/>
    <mergeCell ref="GYG2:GYR2"/>
    <mergeCell ref="GYS2:GZD2"/>
    <mergeCell ref="GTQ2:GUB2"/>
    <mergeCell ref="GUC2:GUN2"/>
    <mergeCell ref="GUO2:GUZ2"/>
    <mergeCell ref="GVA2:GVL2"/>
    <mergeCell ref="GVM2:GVX2"/>
    <mergeCell ref="GVY2:GWJ2"/>
    <mergeCell ref="HHM2:HHX2"/>
    <mergeCell ref="HHY2:HIJ2"/>
    <mergeCell ref="HIK2:HIV2"/>
    <mergeCell ref="HIW2:HJH2"/>
    <mergeCell ref="HJI2:HJT2"/>
    <mergeCell ref="HJU2:HKF2"/>
    <mergeCell ref="HES2:HFD2"/>
    <mergeCell ref="HFE2:HFP2"/>
    <mergeCell ref="HFQ2:HGB2"/>
    <mergeCell ref="HGC2:HGN2"/>
    <mergeCell ref="HGO2:HGZ2"/>
    <mergeCell ref="HHA2:HHL2"/>
    <mergeCell ref="HBY2:HCJ2"/>
    <mergeCell ref="HCK2:HCV2"/>
    <mergeCell ref="HCW2:HDH2"/>
    <mergeCell ref="HDI2:HDT2"/>
    <mergeCell ref="HDU2:HEF2"/>
    <mergeCell ref="HEG2:HER2"/>
    <mergeCell ref="HPU2:HQF2"/>
    <mergeCell ref="HQG2:HQR2"/>
    <mergeCell ref="HQS2:HRD2"/>
    <mergeCell ref="HRE2:HRP2"/>
    <mergeCell ref="HRQ2:HSB2"/>
    <mergeCell ref="HSC2:HSN2"/>
    <mergeCell ref="HNA2:HNL2"/>
    <mergeCell ref="HNM2:HNX2"/>
    <mergeCell ref="HNY2:HOJ2"/>
    <mergeCell ref="HOK2:HOV2"/>
    <mergeCell ref="HOW2:HPH2"/>
    <mergeCell ref="HPI2:HPT2"/>
    <mergeCell ref="HKG2:HKR2"/>
    <mergeCell ref="HKS2:HLD2"/>
    <mergeCell ref="HLE2:HLP2"/>
    <mergeCell ref="HLQ2:HMB2"/>
    <mergeCell ref="HMC2:HMN2"/>
    <mergeCell ref="HMO2:HMZ2"/>
    <mergeCell ref="HYC2:HYN2"/>
    <mergeCell ref="HYO2:HYZ2"/>
    <mergeCell ref="HZA2:HZL2"/>
    <mergeCell ref="HZM2:HZX2"/>
    <mergeCell ref="HZY2:IAJ2"/>
    <mergeCell ref="IAK2:IAV2"/>
    <mergeCell ref="HVI2:HVT2"/>
    <mergeCell ref="HVU2:HWF2"/>
    <mergeCell ref="HWG2:HWR2"/>
    <mergeCell ref="HWS2:HXD2"/>
    <mergeCell ref="HXE2:HXP2"/>
    <mergeCell ref="HXQ2:HYB2"/>
    <mergeCell ref="HSO2:HSZ2"/>
    <mergeCell ref="HTA2:HTL2"/>
    <mergeCell ref="HTM2:HTX2"/>
    <mergeCell ref="HTY2:HUJ2"/>
    <mergeCell ref="HUK2:HUV2"/>
    <mergeCell ref="HUW2:HVH2"/>
    <mergeCell ref="IGK2:IGV2"/>
    <mergeCell ref="IGW2:IHH2"/>
    <mergeCell ref="IHI2:IHT2"/>
    <mergeCell ref="IHU2:IIF2"/>
    <mergeCell ref="IIG2:IIR2"/>
    <mergeCell ref="IIS2:IJD2"/>
    <mergeCell ref="IDQ2:IEB2"/>
    <mergeCell ref="IEC2:IEN2"/>
    <mergeCell ref="IEO2:IEZ2"/>
    <mergeCell ref="IFA2:IFL2"/>
    <mergeCell ref="IFM2:IFX2"/>
    <mergeCell ref="IFY2:IGJ2"/>
    <mergeCell ref="IAW2:IBH2"/>
    <mergeCell ref="IBI2:IBT2"/>
    <mergeCell ref="IBU2:ICF2"/>
    <mergeCell ref="ICG2:ICR2"/>
    <mergeCell ref="ICS2:IDD2"/>
    <mergeCell ref="IDE2:IDP2"/>
    <mergeCell ref="IOS2:IPD2"/>
    <mergeCell ref="IPE2:IPP2"/>
    <mergeCell ref="IPQ2:IQB2"/>
    <mergeCell ref="IQC2:IQN2"/>
    <mergeCell ref="IQO2:IQZ2"/>
    <mergeCell ref="IRA2:IRL2"/>
    <mergeCell ref="ILY2:IMJ2"/>
    <mergeCell ref="IMK2:IMV2"/>
    <mergeCell ref="IMW2:INH2"/>
    <mergeCell ref="INI2:INT2"/>
    <mergeCell ref="INU2:IOF2"/>
    <mergeCell ref="IOG2:IOR2"/>
    <mergeCell ref="IJE2:IJP2"/>
    <mergeCell ref="IJQ2:IKB2"/>
    <mergeCell ref="IKC2:IKN2"/>
    <mergeCell ref="IKO2:IKZ2"/>
    <mergeCell ref="ILA2:ILL2"/>
    <mergeCell ref="ILM2:ILX2"/>
    <mergeCell ref="IXA2:IXL2"/>
    <mergeCell ref="IXM2:IXX2"/>
    <mergeCell ref="IXY2:IYJ2"/>
    <mergeCell ref="IYK2:IYV2"/>
    <mergeCell ref="IYW2:IZH2"/>
    <mergeCell ref="IZI2:IZT2"/>
    <mergeCell ref="IUG2:IUR2"/>
    <mergeCell ref="IUS2:IVD2"/>
    <mergeCell ref="IVE2:IVP2"/>
    <mergeCell ref="IVQ2:IWB2"/>
    <mergeCell ref="IWC2:IWN2"/>
    <mergeCell ref="IWO2:IWZ2"/>
    <mergeCell ref="IRM2:IRX2"/>
    <mergeCell ref="IRY2:ISJ2"/>
    <mergeCell ref="ISK2:ISV2"/>
    <mergeCell ref="ISW2:ITH2"/>
    <mergeCell ref="ITI2:ITT2"/>
    <mergeCell ref="ITU2:IUF2"/>
    <mergeCell ref="JFI2:JFT2"/>
    <mergeCell ref="JFU2:JGF2"/>
    <mergeCell ref="JGG2:JGR2"/>
    <mergeCell ref="JGS2:JHD2"/>
    <mergeCell ref="JHE2:JHP2"/>
    <mergeCell ref="JHQ2:JIB2"/>
    <mergeCell ref="JCO2:JCZ2"/>
    <mergeCell ref="JDA2:JDL2"/>
    <mergeCell ref="JDM2:JDX2"/>
    <mergeCell ref="JDY2:JEJ2"/>
    <mergeCell ref="JEK2:JEV2"/>
    <mergeCell ref="JEW2:JFH2"/>
    <mergeCell ref="IZU2:JAF2"/>
    <mergeCell ref="JAG2:JAR2"/>
    <mergeCell ref="JAS2:JBD2"/>
    <mergeCell ref="JBE2:JBP2"/>
    <mergeCell ref="JBQ2:JCB2"/>
    <mergeCell ref="JCC2:JCN2"/>
    <mergeCell ref="JNQ2:JOB2"/>
    <mergeCell ref="JOC2:JON2"/>
    <mergeCell ref="JOO2:JOZ2"/>
    <mergeCell ref="JPA2:JPL2"/>
    <mergeCell ref="JPM2:JPX2"/>
    <mergeCell ref="JPY2:JQJ2"/>
    <mergeCell ref="JKW2:JLH2"/>
    <mergeCell ref="JLI2:JLT2"/>
    <mergeCell ref="JLU2:JMF2"/>
    <mergeCell ref="JMG2:JMR2"/>
    <mergeCell ref="JMS2:JND2"/>
    <mergeCell ref="JNE2:JNP2"/>
    <mergeCell ref="JIC2:JIN2"/>
    <mergeCell ref="JIO2:JIZ2"/>
    <mergeCell ref="JJA2:JJL2"/>
    <mergeCell ref="JJM2:JJX2"/>
    <mergeCell ref="JJY2:JKJ2"/>
    <mergeCell ref="JKK2:JKV2"/>
    <mergeCell ref="JVY2:JWJ2"/>
    <mergeCell ref="JWK2:JWV2"/>
    <mergeCell ref="JWW2:JXH2"/>
    <mergeCell ref="JXI2:JXT2"/>
    <mergeCell ref="JXU2:JYF2"/>
    <mergeCell ref="JYG2:JYR2"/>
    <mergeCell ref="JTE2:JTP2"/>
    <mergeCell ref="JTQ2:JUB2"/>
    <mergeCell ref="JUC2:JUN2"/>
    <mergeCell ref="JUO2:JUZ2"/>
    <mergeCell ref="JVA2:JVL2"/>
    <mergeCell ref="JVM2:JVX2"/>
    <mergeCell ref="JQK2:JQV2"/>
    <mergeCell ref="JQW2:JRH2"/>
    <mergeCell ref="JRI2:JRT2"/>
    <mergeCell ref="JRU2:JSF2"/>
    <mergeCell ref="JSG2:JSR2"/>
    <mergeCell ref="JSS2:JTD2"/>
    <mergeCell ref="KEG2:KER2"/>
    <mergeCell ref="KES2:KFD2"/>
    <mergeCell ref="KFE2:KFP2"/>
    <mergeCell ref="KFQ2:KGB2"/>
    <mergeCell ref="KGC2:KGN2"/>
    <mergeCell ref="KGO2:KGZ2"/>
    <mergeCell ref="KBM2:KBX2"/>
    <mergeCell ref="KBY2:KCJ2"/>
    <mergeCell ref="KCK2:KCV2"/>
    <mergeCell ref="KCW2:KDH2"/>
    <mergeCell ref="KDI2:KDT2"/>
    <mergeCell ref="KDU2:KEF2"/>
    <mergeCell ref="JYS2:JZD2"/>
    <mergeCell ref="JZE2:JZP2"/>
    <mergeCell ref="JZQ2:KAB2"/>
    <mergeCell ref="KAC2:KAN2"/>
    <mergeCell ref="KAO2:KAZ2"/>
    <mergeCell ref="KBA2:KBL2"/>
    <mergeCell ref="KMO2:KMZ2"/>
    <mergeCell ref="KNA2:KNL2"/>
    <mergeCell ref="KNM2:KNX2"/>
    <mergeCell ref="KNY2:KOJ2"/>
    <mergeCell ref="KOK2:KOV2"/>
    <mergeCell ref="KOW2:KPH2"/>
    <mergeCell ref="KJU2:KKF2"/>
    <mergeCell ref="KKG2:KKR2"/>
    <mergeCell ref="KKS2:KLD2"/>
    <mergeCell ref="KLE2:KLP2"/>
    <mergeCell ref="KLQ2:KMB2"/>
    <mergeCell ref="KMC2:KMN2"/>
    <mergeCell ref="KHA2:KHL2"/>
    <mergeCell ref="KHM2:KHX2"/>
    <mergeCell ref="KHY2:KIJ2"/>
    <mergeCell ref="KIK2:KIV2"/>
    <mergeCell ref="KIW2:KJH2"/>
    <mergeCell ref="KJI2:KJT2"/>
    <mergeCell ref="KUW2:KVH2"/>
    <mergeCell ref="KVI2:KVT2"/>
    <mergeCell ref="KVU2:KWF2"/>
    <mergeCell ref="KWG2:KWR2"/>
    <mergeCell ref="KWS2:KXD2"/>
    <mergeCell ref="KXE2:KXP2"/>
    <mergeCell ref="KSC2:KSN2"/>
    <mergeCell ref="KSO2:KSZ2"/>
    <mergeCell ref="KTA2:KTL2"/>
    <mergeCell ref="KTM2:KTX2"/>
    <mergeCell ref="KTY2:KUJ2"/>
    <mergeCell ref="KUK2:KUV2"/>
    <mergeCell ref="KPI2:KPT2"/>
    <mergeCell ref="KPU2:KQF2"/>
    <mergeCell ref="KQG2:KQR2"/>
    <mergeCell ref="KQS2:KRD2"/>
    <mergeCell ref="KRE2:KRP2"/>
    <mergeCell ref="KRQ2:KSB2"/>
    <mergeCell ref="LDE2:LDP2"/>
    <mergeCell ref="LDQ2:LEB2"/>
    <mergeCell ref="LEC2:LEN2"/>
    <mergeCell ref="LEO2:LEZ2"/>
    <mergeCell ref="LFA2:LFL2"/>
    <mergeCell ref="LFM2:LFX2"/>
    <mergeCell ref="LAK2:LAV2"/>
    <mergeCell ref="LAW2:LBH2"/>
    <mergeCell ref="LBI2:LBT2"/>
    <mergeCell ref="LBU2:LCF2"/>
    <mergeCell ref="LCG2:LCR2"/>
    <mergeCell ref="LCS2:LDD2"/>
    <mergeCell ref="KXQ2:KYB2"/>
    <mergeCell ref="KYC2:KYN2"/>
    <mergeCell ref="KYO2:KYZ2"/>
    <mergeCell ref="KZA2:KZL2"/>
    <mergeCell ref="KZM2:KZX2"/>
    <mergeCell ref="KZY2:LAJ2"/>
    <mergeCell ref="LLM2:LLX2"/>
    <mergeCell ref="LLY2:LMJ2"/>
    <mergeCell ref="LMK2:LMV2"/>
    <mergeCell ref="LMW2:LNH2"/>
    <mergeCell ref="LNI2:LNT2"/>
    <mergeCell ref="LNU2:LOF2"/>
    <mergeCell ref="LIS2:LJD2"/>
    <mergeCell ref="LJE2:LJP2"/>
    <mergeCell ref="LJQ2:LKB2"/>
    <mergeCell ref="LKC2:LKN2"/>
    <mergeCell ref="LKO2:LKZ2"/>
    <mergeCell ref="LLA2:LLL2"/>
    <mergeCell ref="LFY2:LGJ2"/>
    <mergeCell ref="LGK2:LGV2"/>
    <mergeCell ref="LGW2:LHH2"/>
    <mergeCell ref="LHI2:LHT2"/>
    <mergeCell ref="LHU2:LIF2"/>
    <mergeCell ref="LIG2:LIR2"/>
    <mergeCell ref="LTU2:LUF2"/>
    <mergeCell ref="LUG2:LUR2"/>
    <mergeCell ref="LUS2:LVD2"/>
    <mergeCell ref="LVE2:LVP2"/>
    <mergeCell ref="LVQ2:LWB2"/>
    <mergeCell ref="LWC2:LWN2"/>
    <mergeCell ref="LRA2:LRL2"/>
    <mergeCell ref="LRM2:LRX2"/>
    <mergeCell ref="LRY2:LSJ2"/>
    <mergeCell ref="LSK2:LSV2"/>
    <mergeCell ref="LSW2:LTH2"/>
    <mergeCell ref="LTI2:LTT2"/>
    <mergeCell ref="LOG2:LOR2"/>
    <mergeCell ref="LOS2:LPD2"/>
    <mergeCell ref="LPE2:LPP2"/>
    <mergeCell ref="LPQ2:LQB2"/>
    <mergeCell ref="LQC2:LQN2"/>
    <mergeCell ref="LQO2:LQZ2"/>
    <mergeCell ref="MCC2:MCN2"/>
    <mergeCell ref="MCO2:MCZ2"/>
    <mergeCell ref="MDA2:MDL2"/>
    <mergeCell ref="MDM2:MDX2"/>
    <mergeCell ref="MDY2:MEJ2"/>
    <mergeCell ref="MEK2:MEV2"/>
    <mergeCell ref="LZI2:LZT2"/>
    <mergeCell ref="LZU2:MAF2"/>
    <mergeCell ref="MAG2:MAR2"/>
    <mergeCell ref="MAS2:MBD2"/>
    <mergeCell ref="MBE2:MBP2"/>
    <mergeCell ref="MBQ2:MCB2"/>
    <mergeCell ref="LWO2:LWZ2"/>
    <mergeCell ref="LXA2:LXL2"/>
    <mergeCell ref="LXM2:LXX2"/>
    <mergeCell ref="LXY2:LYJ2"/>
    <mergeCell ref="LYK2:LYV2"/>
    <mergeCell ref="LYW2:LZH2"/>
    <mergeCell ref="MKK2:MKV2"/>
    <mergeCell ref="MKW2:MLH2"/>
    <mergeCell ref="MLI2:MLT2"/>
    <mergeCell ref="MLU2:MMF2"/>
    <mergeCell ref="MMG2:MMR2"/>
    <mergeCell ref="MMS2:MND2"/>
    <mergeCell ref="MHQ2:MIB2"/>
    <mergeCell ref="MIC2:MIN2"/>
    <mergeCell ref="MIO2:MIZ2"/>
    <mergeCell ref="MJA2:MJL2"/>
    <mergeCell ref="MJM2:MJX2"/>
    <mergeCell ref="MJY2:MKJ2"/>
    <mergeCell ref="MEW2:MFH2"/>
    <mergeCell ref="MFI2:MFT2"/>
    <mergeCell ref="MFU2:MGF2"/>
    <mergeCell ref="MGG2:MGR2"/>
    <mergeCell ref="MGS2:MHD2"/>
    <mergeCell ref="MHE2:MHP2"/>
    <mergeCell ref="MSS2:MTD2"/>
    <mergeCell ref="MTE2:MTP2"/>
    <mergeCell ref="MTQ2:MUB2"/>
    <mergeCell ref="MUC2:MUN2"/>
    <mergeCell ref="MUO2:MUZ2"/>
    <mergeCell ref="MVA2:MVL2"/>
    <mergeCell ref="MPY2:MQJ2"/>
    <mergeCell ref="MQK2:MQV2"/>
    <mergeCell ref="MQW2:MRH2"/>
    <mergeCell ref="MRI2:MRT2"/>
    <mergeCell ref="MRU2:MSF2"/>
    <mergeCell ref="MSG2:MSR2"/>
    <mergeCell ref="MNE2:MNP2"/>
    <mergeCell ref="MNQ2:MOB2"/>
    <mergeCell ref="MOC2:MON2"/>
    <mergeCell ref="MOO2:MOZ2"/>
    <mergeCell ref="MPA2:MPL2"/>
    <mergeCell ref="MPM2:MPX2"/>
    <mergeCell ref="NBA2:NBL2"/>
    <mergeCell ref="NBM2:NBX2"/>
    <mergeCell ref="NBY2:NCJ2"/>
    <mergeCell ref="NCK2:NCV2"/>
    <mergeCell ref="NCW2:NDH2"/>
    <mergeCell ref="NDI2:NDT2"/>
    <mergeCell ref="MYG2:MYR2"/>
    <mergeCell ref="MYS2:MZD2"/>
    <mergeCell ref="MZE2:MZP2"/>
    <mergeCell ref="MZQ2:NAB2"/>
    <mergeCell ref="NAC2:NAN2"/>
    <mergeCell ref="NAO2:NAZ2"/>
    <mergeCell ref="MVM2:MVX2"/>
    <mergeCell ref="MVY2:MWJ2"/>
    <mergeCell ref="MWK2:MWV2"/>
    <mergeCell ref="MWW2:MXH2"/>
    <mergeCell ref="MXI2:MXT2"/>
    <mergeCell ref="MXU2:MYF2"/>
    <mergeCell ref="NJI2:NJT2"/>
    <mergeCell ref="NJU2:NKF2"/>
    <mergeCell ref="NKG2:NKR2"/>
    <mergeCell ref="NKS2:NLD2"/>
    <mergeCell ref="NLE2:NLP2"/>
    <mergeCell ref="NLQ2:NMB2"/>
    <mergeCell ref="NGO2:NGZ2"/>
    <mergeCell ref="NHA2:NHL2"/>
    <mergeCell ref="NHM2:NHX2"/>
    <mergeCell ref="NHY2:NIJ2"/>
    <mergeCell ref="NIK2:NIV2"/>
    <mergeCell ref="NIW2:NJH2"/>
    <mergeCell ref="NDU2:NEF2"/>
    <mergeCell ref="NEG2:NER2"/>
    <mergeCell ref="NES2:NFD2"/>
    <mergeCell ref="NFE2:NFP2"/>
    <mergeCell ref="NFQ2:NGB2"/>
    <mergeCell ref="NGC2:NGN2"/>
    <mergeCell ref="NRQ2:NSB2"/>
    <mergeCell ref="NSC2:NSN2"/>
    <mergeCell ref="NSO2:NSZ2"/>
    <mergeCell ref="NTA2:NTL2"/>
    <mergeCell ref="NTM2:NTX2"/>
    <mergeCell ref="NTY2:NUJ2"/>
    <mergeCell ref="NOW2:NPH2"/>
    <mergeCell ref="NPI2:NPT2"/>
    <mergeCell ref="NPU2:NQF2"/>
    <mergeCell ref="NQG2:NQR2"/>
    <mergeCell ref="NQS2:NRD2"/>
    <mergeCell ref="NRE2:NRP2"/>
    <mergeCell ref="NMC2:NMN2"/>
    <mergeCell ref="NMO2:NMZ2"/>
    <mergeCell ref="NNA2:NNL2"/>
    <mergeCell ref="NNM2:NNX2"/>
    <mergeCell ref="NNY2:NOJ2"/>
    <mergeCell ref="NOK2:NOV2"/>
    <mergeCell ref="NZY2:OAJ2"/>
    <mergeCell ref="OAK2:OAV2"/>
    <mergeCell ref="OAW2:OBH2"/>
    <mergeCell ref="OBI2:OBT2"/>
    <mergeCell ref="OBU2:OCF2"/>
    <mergeCell ref="OCG2:OCR2"/>
    <mergeCell ref="NXE2:NXP2"/>
    <mergeCell ref="NXQ2:NYB2"/>
    <mergeCell ref="NYC2:NYN2"/>
    <mergeCell ref="NYO2:NYZ2"/>
    <mergeCell ref="NZA2:NZL2"/>
    <mergeCell ref="NZM2:NZX2"/>
    <mergeCell ref="NUK2:NUV2"/>
    <mergeCell ref="NUW2:NVH2"/>
    <mergeCell ref="NVI2:NVT2"/>
    <mergeCell ref="NVU2:NWF2"/>
    <mergeCell ref="NWG2:NWR2"/>
    <mergeCell ref="NWS2:NXD2"/>
    <mergeCell ref="OIG2:OIR2"/>
    <mergeCell ref="OIS2:OJD2"/>
    <mergeCell ref="OJE2:OJP2"/>
    <mergeCell ref="OJQ2:OKB2"/>
    <mergeCell ref="OKC2:OKN2"/>
    <mergeCell ref="OKO2:OKZ2"/>
    <mergeCell ref="OFM2:OFX2"/>
    <mergeCell ref="OFY2:OGJ2"/>
    <mergeCell ref="OGK2:OGV2"/>
    <mergeCell ref="OGW2:OHH2"/>
    <mergeCell ref="OHI2:OHT2"/>
    <mergeCell ref="OHU2:OIF2"/>
    <mergeCell ref="OCS2:ODD2"/>
    <mergeCell ref="ODE2:ODP2"/>
    <mergeCell ref="ODQ2:OEB2"/>
    <mergeCell ref="OEC2:OEN2"/>
    <mergeCell ref="OEO2:OEZ2"/>
    <mergeCell ref="OFA2:OFL2"/>
    <mergeCell ref="OQO2:OQZ2"/>
    <mergeCell ref="ORA2:ORL2"/>
    <mergeCell ref="ORM2:ORX2"/>
    <mergeCell ref="ORY2:OSJ2"/>
    <mergeCell ref="OSK2:OSV2"/>
    <mergeCell ref="OSW2:OTH2"/>
    <mergeCell ref="ONU2:OOF2"/>
    <mergeCell ref="OOG2:OOR2"/>
    <mergeCell ref="OOS2:OPD2"/>
    <mergeCell ref="OPE2:OPP2"/>
    <mergeCell ref="OPQ2:OQB2"/>
    <mergeCell ref="OQC2:OQN2"/>
    <mergeCell ref="OLA2:OLL2"/>
    <mergeCell ref="OLM2:OLX2"/>
    <mergeCell ref="OLY2:OMJ2"/>
    <mergeCell ref="OMK2:OMV2"/>
    <mergeCell ref="OMW2:ONH2"/>
    <mergeCell ref="ONI2:ONT2"/>
    <mergeCell ref="OYW2:OZH2"/>
    <mergeCell ref="OZI2:OZT2"/>
    <mergeCell ref="OZU2:PAF2"/>
    <mergeCell ref="PAG2:PAR2"/>
    <mergeCell ref="PAS2:PBD2"/>
    <mergeCell ref="PBE2:PBP2"/>
    <mergeCell ref="OWC2:OWN2"/>
    <mergeCell ref="OWO2:OWZ2"/>
    <mergeCell ref="OXA2:OXL2"/>
    <mergeCell ref="OXM2:OXX2"/>
    <mergeCell ref="OXY2:OYJ2"/>
    <mergeCell ref="OYK2:OYV2"/>
    <mergeCell ref="OTI2:OTT2"/>
    <mergeCell ref="OTU2:OUF2"/>
    <mergeCell ref="OUG2:OUR2"/>
    <mergeCell ref="OUS2:OVD2"/>
    <mergeCell ref="OVE2:OVP2"/>
    <mergeCell ref="OVQ2:OWB2"/>
    <mergeCell ref="PHE2:PHP2"/>
    <mergeCell ref="PHQ2:PIB2"/>
    <mergeCell ref="PIC2:PIN2"/>
    <mergeCell ref="PIO2:PIZ2"/>
    <mergeCell ref="PJA2:PJL2"/>
    <mergeCell ref="PJM2:PJX2"/>
    <mergeCell ref="PEK2:PEV2"/>
    <mergeCell ref="PEW2:PFH2"/>
    <mergeCell ref="PFI2:PFT2"/>
    <mergeCell ref="PFU2:PGF2"/>
    <mergeCell ref="PGG2:PGR2"/>
    <mergeCell ref="PGS2:PHD2"/>
    <mergeCell ref="PBQ2:PCB2"/>
    <mergeCell ref="PCC2:PCN2"/>
    <mergeCell ref="PCO2:PCZ2"/>
    <mergeCell ref="PDA2:PDL2"/>
    <mergeCell ref="PDM2:PDX2"/>
    <mergeCell ref="PDY2:PEJ2"/>
    <mergeCell ref="PPM2:PPX2"/>
    <mergeCell ref="PPY2:PQJ2"/>
    <mergeCell ref="PQK2:PQV2"/>
    <mergeCell ref="PQW2:PRH2"/>
    <mergeCell ref="PRI2:PRT2"/>
    <mergeCell ref="PRU2:PSF2"/>
    <mergeCell ref="PMS2:PND2"/>
    <mergeCell ref="PNE2:PNP2"/>
    <mergeCell ref="PNQ2:POB2"/>
    <mergeCell ref="POC2:PON2"/>
    <mergeCell ref="POO2:POZ2"/>
    <mergeCell ref="PPA2:PPL2"/>
    <mergeCell ref="PJY2:PKJ2"/>
    <mergeCell ref="PKK2:PKV2"/>
    <mergeCell ref="PKW2:PLH2"/>
    <mergeCell ref="PLI2:PLT2"/>
    <mergeCell ref="PLU2:PMF2"/>
    <mergeCell ref="PMG2:PMR2"/>
    <mergeCell ref="PXU2:PYF2"/>
    <mergeCell ref="PYG2:PYR2"/>
    <mergeCell ref="PYS2:PZD2"/>
    <mergeCell ref="PZE2:PZP2"/>
    <mergeCell ref="PZQ2:QAB2"/>
    <mergeCell ref="QAC2:QAN2"/>
    <mergeCell ref="PVA2:PVL2"/>
    <mergeCell ref="PVM2:PVX2"/>
    <mergeCell ref="PVY2:PWJ2"/>
    <mergeCell ref="PWK2:PWV2"/>
    <mergeCell ref="PWW2:PXH2"/>
    <mergeCell ref="PXI2:PXT2"/>
    <mergeCell ref="PSG2:PSR2"/>
    <mergeCell ref="PSS2:PTD2"/>
    <mergeCell ref="PTE2:PTP2"/>
    <mergeCell ref="PTQ2:PUB2"/>
    <mergeCell ref="PUC2:PUN2"/>
    <mergeCell ref="PUO2:PUZ2"/>
    <mergeCell ref="QGC2:QGN2"/>
    <mergeCell ref="QGO2:QGZ2"/>
    <mergeCell ref="QHA2:QHL2"/>
    <mergeCell ref="QHM2:QHX2"/>
    <mergeCell ref="QHY2:QIJ2"/>
    <mergeCell ref="QIK2:QIV2"/>
    <mergeCell ref="QDI2:QDT2"/>
    <mergeCell ref="QDU2:QEF2"/>
    <mergeCell ref="QEG2:QER2"/>
    <mergeCell ref="QES2:QFD2"/>
    <mergeCell ref="QFE2:QFP2"/>
    <mergeCell ref="QFQ2:QGB2"/>
    <mergeCell ref="QAO2:QAZ2"/>
    <mergeCell ref="QBA2:QBL2"/>
    <mergeCell ref="QBM2:QBX2"/>
    <mergeCell ref="QBY2:QCJ2"/>
    <mergeCell ref="QCK2:QCV2"/>
    <mergeCell ref="QCW2:QDH2"/>
    <mergeCell ref="QOK2:QOV2"/>
    <mergeCell ref="QOW2:QPH2"/>
    <mergeCell ref="QPI2:QPT2"/>
    <mergeCell ref="QPU2:QQF2"/>
    <mergeCell ref="QQG2:QQR2"/>
    <mergeCell ref="QQS2:QRD2"/>
    <mergeCell ref="QLQ2:QMB2"/>
    <mergeCell ref="QMC2:QMN2"/>
    <mergeCell ref="QMO2:QMZ2"/>
    <mergeCell ref="QNA2:QNL2"/>
    <mergeCell ref="QNM2:QNX2"/>
    <mergeCell ref="QNY2:QOJ2"/>
    <mergeCell ref="QIW2:QJH2"/>
    <mergeCell ref="QJI2:QJT2"/>
    <mergeCell ref="QJU2:QKF2"/>
    <mergeCell ref="QKG2:QKR2"/>
    <mergeCell ref="QKS2:QLD2"/>
    <mergeCell ref="QLE2:QLP2"/>
    <mergeCell ref="QWS2:QXD2"/>
    <mergeCell ref="QXE2:QXP2"/>
    <mergeCell ref="QXQ2:QYB2"/>
    <mergeCell ref="QYC2:QYN2"/>
    <mergeCell ref="QYO2:QYZ2"/>
    <mergeCell ref="QZA2:QZL2"/>
    <mergeCell ref="QTY2:QUJ2"/>
    <mergeCell ref="QUK2:QUV2"/>
    <mergeCell ref="QUW2:QVH2"/>
    <mergeCell ref="QVI2:QVT2"/>
    <mergeCell ref="QVU2:QWF2"/>
    <mergeCell ref="QWG2:QWR2"/>
    <mergeCell ref="QRE2:QRP2"/>
    <mergeCell ref="QRQ2:QSB2"/>
    <mergeCell ref="QSC2:QSN2"/>
    <mergeCell ref="QSO2:QSZ2"/>
    <mergeCell ref="QTA2:QTL2"/>
    <mergeCell ref="QTM2:QTX2"/>
    <mergeCell ref="RFA2:RFL2"/>
    <mergeCell ref="RFM2:RFX2"/>
    <mergeCell ref="RFY2:RGJ2"/>
    <mergeCell ref="RGK2:RGV2"/>
    <mergeCell ref="RGW2:RHH2"/>
    <mergeCell ref="RHI2:RHT2"/>
    <mergeCell ref="RCG2:RCR2"/>
    <mergeCell ref="RCS2:RDD2"/>
    <mergeCell ref="RDE2:RDP2"/>
    <mergeCell ref="RDQ2:REB2"/>
    <mergeCell ref="REC2:REN2"/>
    <mergeCell ref="REO2:REZ2"/>
    <mergeCell ref="QZM2:QZX2"/>
    <mergeCell ref="QZY2:RAJ2"/>
    <mergeCell ref="RAK2:RAV2"/>
    <mergeCell ref="RAW2:RBH2"/>
    <mergeCell ref="RBI2:RBT2"/>
    <mergeCell ref="RBU2:RCF2"/>
    <mergeCell ref="RNI2:RNT2"/>
    <mergeCell ref="RNU2:ROF2"/>
    <mergeCell ref="ROG2:ROR2"/>
    <mergeCell ref="ROS2:RPD2"/>
    <mergeCell ref="RPE2:RPP2"/>
    <mergeCell ref="RPQ2:RQB2"/>
    <mergeCell ref="RKO2:RKZ2"/>
    <mergeCell ref="RLA2:RLL2"/>
    <mergeCell ref="RLM2:RLX2"/>
    <mergeCell ref="RLY2:RMJ2"/>
    <mergeCell ref="RMK2:RMV2"/>
    <mergeCell ref="RMW2:RNH2"/>
    <mergeCell ref="RHU2:RIF2"/>
    <mergeCell ref="RIG2:RIR2"/>
    <mergeCell ref="RIS2:RJD2"/>
    <mergeCell ref="RJE2:RJP2"/>
    <mergeCell ref="RJQ2:RKB2"/>
    <mergeCell ref="RKC2:RKN2"/>
    <mergeCell ref="RVQ2:RWB2"/>
    <mergeCell ref="RWC2:RWN2"/>
    <mergeCell ref="RWO2:RWZ2"/>
    <mergeCell ref="RXA2:RXL2"/>
    <mergeCell ref="RXM2:RXX2"/>
    <mergeCell ref="RXY2:RYJ2"/>
    <mergeCell ref="RSW2:RTH2"/>
    <mergeCell ref="RTI2:RTT2"/>
    <mergeCell ref="RTU2:RUF2"/>
    <mergeCell ref="RUG2:RUR2"/>
    <mergeCell ref="RUS2:RVD2"/>
    <mergeCell ref="RVE2:RVP2"/>
    <mergeCell ref="RQC2:RQN2"/>
    <mergeCell ref="RQO2:RQZ2"/>
    <mergeCell ref="RRA2:RRL2"/>
    <mergeCell ref="RRM2:RRX2"/>
    <mergeCell ref="RRY2:RSJ2"/>
    <mergeCell ref="RSK2:RSV2"/>
    <mergeCell ref="SDY2:SEJ2"/>
    <mergeCell ref="SEK2:SEV2"/>
    <mergeCell ref="SEW2:SFH2"/>
    <mergeCell ref="SFI2:SFT2"/>
    <mergeCell ref="SFU2:SGF2"/>
    <mergeCell ref="SGG2:SGR2"/>
    <mergeCell ref="SBE2:SBP2"/>
    <mergeCell ref="SBQ2:SCB2"/>
    <mergeCell ref="SCC2:SCN2"/>
    <mergeCell ref="SCO2:SCZ2"/>
    <mergeCell ref="SDA2:SDL2"/>
    <mergeCell ref="SDM2:SDX2"/>
    <mergeCell ref="RYK2:RYV2"/>
    <mergeCell ref="RYW2:RZH2"/>
    <mergeCell ref="RZI2:RZT2"/>
    <mergeCell ref="RZU2:SAF2"/>
    <mergeCell ref="SAG2:SAR2"/>
    <mergeCell ref="SAS2:SBD2"/>
    <mergeCell ref="SMG2:SMR2"/>
    <mergeCell ref="SMS2:SND2"/>
    <mergeCell ref="SNE2:SNP2"/>
    <mergeCell ref="SNQ2:SOB2"/>
    <mergeCell ref="SOC2:SON2"/>
    <mergeCell ref="SOO2:SOZ2"/>
    <mergeCell ref="SJM2:SJX2"/>
    <mergeCell ref="SJY2:SKJ2"/>
    <mergeCell ref="SKK2:SKV2"/>
    <mergeCell ref="SKW2:SLH2"/>
    <mergeCell ref="SLI2:SLT2"/>
    <mergeCell ref="SLU2:SMF2"/>
    <mergeCell ref="SGS2:SHD2"/>
    <mergeCell ref="SHE2:SHP2"/>
    <mergeCell ref="SHQ2:SIB2"/>
    <mergeCell ref="SIC2:SIN2"/>
    <mergeCell ref="SIO2:SIZ2"/>
    <mergeCell ref="SJA2:SJL2"/>
    <mergeCell ref="SUO2:SUZ2"/>
    <mergeCell ref="SVA2:SVL2"/>
    <mergeCell ref="SVM2:SVX2"/>
    <mergeCell ref="SVY2:SWJ2"/>
    <mergeCell ref="SWK2:SWV2"/>
    <mergeCell ref="SWW2:SXH2"/>
    <mergeCell ref="SRU2:SSF2"/>
    <mergeCell ref="SSG2:SSR2"/>
    <mergeCell ref="SSS2:STD2"/>
    <mergeCell ref="STE2:STP2"/>
    <mergeCell ref="STQ2:SUB2"/>
    <mergeCell ref="SUC2:SUN2"/>
    <mergeCell ref="SPA2:SPL2"/>
    <mergeCell ref="SPM2:SPX2"/>
    <mergeCell ref="SPY2:SQJ2"/>
    <mergeCell ref="SQK2:SQV2"/>
    <mergeCell ref="SQW2:SRH2"/>
    <mergeCell ref="SRI2:SRT2"/>
    <mergeCell ref="TCW2:TDH2"/>
    <mergeCell ref="TDI2:TDT2"/>
    <mergeCell ref="TDU2:TEF2"/>
    <mergeCell ref="TEG2:TER2"/>
    <mergeCell ref="TES2:TFD2"/>
    <mergeCell ref="TFE2:TFP2"/>
    <mergeCell ref="TAC2:TAN2"/>
    <mergeCell ref="TAO2:TAZ2"/>
    <mergeCell ref="TBA2:TBL2"/>
    <mergeCell ref="TBM2:TBX2"/>
    <mergeCell ref="TBY2:TCJ2"/>
    <mergeCell ref="TCK2:TCV2"/>
    <mergeCell ref="SXI2:SXT2"/>
    <mergeCell ref="SXU2:SYF2"/>
    <mergeCell ref="SYG2:SYR2"/>
    <mergeCell ref="SYS2:SZD2"/>
    <mergeCell ref="SZE2:SZP2"/>
    <mergeCell ref="SZQ2:TAB2"/>
    <mergeCell ref="TLE2:TLP2"/>
    <mergeCell ref="TLQ2:TMB2"/>
    <mergeCell ref="TMC2:TMN2"/>
    <mergeCell ref="TMO2:TMZ2"/>
    <mergeCell ref="TNA2:TNL2"/>
    <mergeCell ref="TNM2:TNX2"/>
    <mergeCell ref="TIK2:TIV2"/>
    <mergeCell ref="TIW2:TJH2"/>
    <mergeCell ref="TJI2:TJT2"/>
    <mergeCell ref="TJU2:TKF2"/>
    <mergeCell ref="TKG2:TKR2"/>
    <mergeCell ref="TKS2:TLD2"/>
    <mergeCell ref="TFQ2:TGB2"/>
    <mergeCell ref="TGC2:TGN2"/>
    <mergeCell ref="TGO2:TGZ2"/>
    <mergeCell ref="THA2:THL2"/>
    <mergeCell ref="THM2:THX2"/>
    <mergeCell ref="THY2:TIJ2"/>
    <mergeCell ref="TTM2:TTX2"/>
    <mergeCell ref="TTY2:TUJ2"/>
    <mergeCell ref="TUK2:TUV2"/>
    <mergeCell ref="TUW2:TVH2"/>
    <mergeCell ref="TVI2:TVT2"/>
    <mergeCell ref="TVU2:TWF2"/>
    <mergeCell ref="TQS2:TRD2"/>
    <mergeCell ref="TRE2:TRP2"/>
    <mergeCell ref="TRQ2:TSB2"/>
    <mergeCell ref="TSC2:TSN2"/>
    <mergeCell ref="TSO2:TSZ2"/>
    <mergeCell ref="TTA2:TTL2"/>
    <mergeCell ref="TNY2:TOJ2"/>
    <mergeCell ref="TOK2:TOV2"/>
    <mergeCell ref="TOW2:TPH2"/>
    <mergeCell ref="TPI2:TPT2"/>
    <mergeCell ref="TPU2:TQF2"/>
    <mergeCell ref="TQG2:TQR2"/>
    <mergeCell ref="UBU2:UCF2"/>
    <mergeCell ref="UCG2:UCR2"/>
    <mergeCell ref="UCS2:UDD2"/>
    <mergeCell ref="UDE2:UDP2"/>
    <mergeCell ref="UDQ2:UEB2"/>
    <mergeCell ref="UEC2:UEN2"/>
    <mergeCell ref="TZA2:TZL2"/>
    <mergeCell ref="TZM2:TZX2"/>
    <mergeCell ref="TZY2:UAJ2"/>
    <mergeCell ref="UAK2:UAV2"/>
    <mergeCell ref="UAW2:UBH2"/>
    <mergeCell ref="UBI2:UBT2"/>
    <mergeCell ref="TWG2:TWR2"/>
    <mergeCell ref="TWS2:TXD2"/>
    <mergeCell ref="TXE2:TXP2"/>
    <mergeCell ref="TXQ2:TYB2"/>
    <mergeCell ref="TYC2:TYN2"/>
    <mergeCell ref="TYO2:TYZ2"/>
    <mergeCell ref="UKC2:UKN2"/>
    <mergeCell ref="UKO2:UKZ2"/>
    <mergeCell ref="ULA2:ULL2"/>
    <mergeCell ref="ULM2:ULX2"/>
    <mergeCell ref="ULY2:UMJ2"/>
    <mergeCell ref="UMK2:UMV2"/>
    <mergeCell ref="UHI2:UHT2"/>
    <mergeCell ref="UHU2:UIF2"/>
    <mergeCell ref="UIG2:UIR2"/>
    <mergeCell ref="UIS2:UJD2"/>
    <mergeCell ref="UJE2:UJP2"/>
    <mergeCell ref="UJQ2:UKB2"/>
    <mergeCell ref="UEO2:UEZ2"/>
    <mergeCell ref="UFA2:UFL2"/>
    <mergeCell ref="UFM2:UFX2"/>
    <mergeCell ref="UFY2:UGJ2"/>
    <mergeCell ref="UGK2:UGV2"/>
    <mergeCell ref="UGW2:UHH2"/>
    <mergeCell ref="USK2:USV2"/>
    <mergeCell ref="USW2:UTH2"/>
    <mergeCell ref="UTI2:UTT2"/>
    <mergeCell ref="UTU2:UUF2"/>
    <mergeCell ref="UUG2:UUR2"/>
    <mergeCell ref="UUS2:UVD2"/>
    <mergeCell ref="UPQ2:UQB2"/>
    <mergeCell ref="UQC2:UQN2"/>
    <mergeCell ref="UQO2:UQZ2"/>
    <mergeCell ref="URA2:URL2"/>
    <mergeCell ref="URM2:URX2"/>
    <mergeCell ref="URY2:USJ2"/>
    <mergeCell ref="UMW2:UNH2"/>
    <mergeCell ref="UNI2:UNT2"/>
    <mergeCell ref="UNU2:UOF2"/>
    <mergeCell ref="UOG2:UOR2"/>
    <mergeCell ref="UOS2:UPD2"/>
    <mergeCell ref="UPE2:UPP2"/>
    <mergeCell ref="VAS2:VBD2"/>
    <mergeCell ref="VBE2:VBP2"/>
    <mergeCell ref="VBQ2:VCB2"/>
    <mergeCell ref="VCC2:VCN2"/>
    <mergeCell ref="VCO2:VCZ2"/>
    <mergeCell ref="VDA2:VDL2"/>
    <mergeCell ref="UXY2:UYJ2"/>
    <mergeCell ref="UYK2:UYV2"/>
    <mergeCell ref="UYW2:UZH2"/>
    <mergeCell ref="UZI2:UZT2"/>
    <mergeCell ref="UZU2:VAF2"/>
    <mergeCell ref="VAG2:VAR2"/>
    <mergeCell ref="UVE2:UVP2"/>
    <mergeCell ref="UVQ2:UWB2"/>
    <mergeCell ref="UWC2:UWN2"/>
    <mergeCell ref="UWO2:UWZ2"/>
    <mergeCell ref="UXA2:UXL2"/>
    <mergeCell ref="UXM2:UXX2"/>
    <mergeCell ref="VJA2:VJL2"/>
    <mergeCell ref="VJM2:VJX2"/>
    <mergeCell ref="VJY2:VKJ2"/>
    <mergeCell ref="VKK2:VKV2"/>
    <mergeCell ref="VKW2:VLH2"/>
    <mergeCell ref="VLI2:VLT2"/>
    <mergeCell ref="VGG2:VGR2"/>
    <mergeCell ref="VGS2:VHD2"/>
    <mergeCell ref="VHE2:VHP2"/>
    <mergeCell ref="VHQ2:VIB2"/>
    <mergeCell ref="VIC2:VIN2"/>
    <mergeCell ref="VIO2:VIZ2"/>
    <mergeCell ref="VDM2:VDX2"/>
    <mergeCell ref="VDY2:VEJ2"/>
    <mergeCell ref="VEK2:VEV2"/>
    <mergeCell ref="VEW2:VFH2"/>
    <mergeCell ref="VFI2:VFT2"/>
    <mergeCell ref="VFU2:VGF2"/>
    <mergeCell ref="VRI2:VRT2"/>
    <mergeCell ref="VRU2:VSF2"/>
    <mergeCell ref="VSG2:VSR2"/>
    <mergeCell ref="VSS2:VTD2"/>
    <mergeCell ref="VTE2:VTP2"/>
    <mergeCell ref="VTQ2:VUB2"/>
    <mergeCell ref="VOO2:VOZ2"/>
    <mergeCell ref="VPA2:VPL2"/>
    <mergeCell ref="VPM2:VPX2"/>
    <mergeCell ref="VPY2:VQJ2"/>
    <mergeCell ref="VQK2:VQV2"/>
    <mergeCell ref="VQW2:VRH2"/>
    <mergeCell ref="VLU2:VMF2"/>
    <mergeCell ref="VMG2:VMR2"/>
    <mergeCell ref="VMS2:VND2"/>
    <mergeCell ref="VNE2:VNP2"/>
    <mergeCell ref="VNQ2:VOB2"/>
    <mergeCell ref="VOC2:VON2"/>
    <mergeCell ref="VZQ2:WAB2"/>
    <mergeCell ref="WAC2:WAN2"/>
    <mergeCell ref="WAO2:WAZ2"/>
    <mergeCell ref="WBA2:WBL2"/>
    <mergeCell ref="WBM2:WBX2"/>
    <mergeCell ref="WBY2:WCJ2"/>
    <mergeCell ref="VWW2:VXH2"/>
    <mergeCell ref="VXI2:VXT2"/>
    <mergeCell ref="VXU2:VYF2"/>
    <mergeCell ref="VYG2:VYR2"/>
    <mergeCell ref="VYS2:VZD2"/>
    <mergeCell ref="VZE2:VZP2"/>
    <mergeCell ref="VUC2:VUN2"/>
    <mergeCell ref="VUO2:VUZ2"/>
    <mergeCell ref="VVA2:VVL2"/>
    <mergeCell ref="VVM2:VVX2"/>
    <mergeCell ref="VVY2:VWJ2"/>
    <mergeCell ref="VWK2:VWV2"/>
    <mergeCell ref="WHY2:WIJ2"/>
    <mergeCell ref="WIK2:WIV2"/>
    <mergeCell ref="WIW2:WJH2"/>
    <mergeCell ref="WJI2:WJT2"/>
    <mergeCell ref="WJU2:WKF2"/>
    <mergeCell ref="WKG2:WKR2"/>
    <mergeCell ref="WFE2:WFP2"/>
    <mergeCell ref="WFQ2:WGB2"/>
    <mergeCell ref="WGC2:WGN2"/>
    <mergeCell ref="WGO2:WGZ2"/>
    <mergeCell ref="WHA2:WHL2"/>
    <mergeCell ref="WHM2:WHX2"/>
    <mergeCell ref="WCK2:WCV2"/>
    <mergeCell ref="WCW2:WDH2"/>
    <mergeCell ref="WDI2:WDT2"/>
    <mergeCell ref="WDU2:WEF2"/>
    <mergeCell ref="WEG2:WER2"/>
    <mergeCell ref="WES2:WFD2"/>
    <mergeCell ref="WQS2:WRD2"/>
    <mergeCell ref="WRE2:WRP2"/>
    <mergeCell ref="WRQ2:WSB2"/>
    <mergeCell ref="WSC2:WSN2"/>
    <mergeCell ref="WSO2:WSZ2"/>
    <mergeCell ref="WNM2:WNX2"/>
    <mergeCell ref="WNY2:WOJ2"/>
    <mergeCell ref="WOK2:WOV2"/>
    <mergeCell ref="WOW2:WPH2"/>
    <mergeCell ref="WPI2:WPT2"/>
    <mergeCell ref="WPU2:WQF2"/>
    <mergeCell ref="WKS2:WLD2"/>
    <mergeCell ref="WLE2:WLP2"/>
    <mergeCell ref="WLQ2:WMB2"/>
    <mergeCell ref="WMC2:WMN2"/>
    <mergeCell ref="WMO2:WMZ2"/>
    <mergeCell ref="WNA2:WNL2"/>
    <mergeCell ref="B97:K101"/>
    <mergeCell ref="XEC2:XEN2"/>
    <mergeCell ref="XEO2:XEZ2"/>
    <mergeCell ref="XFA2:XFD2"/>
    <mergeCell ref="N6:X6"/>
    <mergeCell ref="I24:J24"/>
    <mergeCell ref="I25:J25"/>
    <mergeCell ref="XBI2:XBT2"/>
    <mergeCell ref="XBU2:XCF2"/>
    <mergeCell ref="XCG2:XCR2"/>
    <mergeCell ref="XCS2:XDD2"/>
    <mergeCell ref="XDE2:XDP2"/>
    <mergeCell ref="XDQ2:XEB2"/>
    <mergeCell ref="WYO2:WYZ2"/>
    <mergeCell ref="WZA2:WZL2"/>
    <mergeCell ref="WZM2:WZX2"/>
    <mergeCell ref="WZY2:XAJ2"/>
    <mergeCell ref="XAK2:XAV2"/>
    <mergeCell ref="XAW2:XBH2"/>
    <mergeCell ref="WVU2:WWF2"/>
    <mergeCell ref="WWG2:WWR2"/>
    <mergeCell ref="WWS2:WXD2"/>
    <mergeCell ref="WXE2:WXP2"/>
    <mergeCell ref="WXQ2:WYB2"/>
    <mergeCell ref="WYC2:WYN2"/>
    <mergeCell ref="WTA2:WTL2"/>
    <mergeCell ref="WTM2:WTX2"/>
    <mergeCell ref="WTY2:WUJ2"/>
    <mergeCell ref="WUK2:WUV2"/>
    <mergeCell ref="WUW2:WVH2"/>
    <mergeCell ref="WVI2:WVT2"/>
    <mergeCell ref="WQG2:WQR2"/>
  </mergeCells>
  <hyperlinks>
    <hyperlink ref="N7" r:id="rId1" location="Profile/1/1/Canada" display="1) You can access the HMI via this link" xr:uid="{44D20649-8D44-42A9-A732-CCD981BE231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9B2E-25AB-4B1D-A288-A428D21BC348}">
  <dimension ref="A1:XFD88"/>
  <sheetViews>
    <sheetView topLeftCell="A38" zoomScale="90" zoomScaleNormal="90" workbookViewId="0">
      <selection activeCell="E49" sqref="E49"/>
    </sheetView>
  </sheetViews>
  <sheetFormatPr defaultColWidth="9.1796875" defaultRowHeight="14.5" x14ac:dyDescent="0.35"/>
  <cols>
    <col min="1" max="1" width="2.54296875" style="411" customWidth="1"/>
    <col min="2" max="2" width="73.6328125" style="411" customWidth="1"/>
    <col min="3" max="3" width="21.453125" style="411" customWidth="1"/>
    <col min="4" max="4" width="17" style="411" customWidth="1"/>
    <col min="5" max="5" width="9.81640625" style="411" customWidth="1"/>
    <col min="6" max="6" width="23.1796875" style="411" customWidth="1"/>
    <col min="7" max="7" width="18.54296875" style="411" customWidth="1"/>
    <col min="8" max="8" width="32.1796875" style="411" customWidth="1"/>
    <col min="9" max="9" width="13" style="411" customWidth="1"/>
    <col min="10" max="11" width="9.1796875" style="411"/>
    <col min="12" max="12" width="2.54296875" style="411" customWidth="1"/>
    <col min="13" max="15" width="9.1796875" style="411"/>
    <col min="16" max="16" width="15.81640625" style="411" customWidth="1"/>
    <col min="17" max="20" width="9.1796875" style="411"/>
    <col min="21" max="21" width="11.453125" style="411" customWidth="1"/>
    <col min="22" max="16384" width="9.1796875" style="411"/>
  </cols>
  <sheetData>
    <row r="1" spans="1:16384" s="294" customFormat="1" ht="16" x14ac:dyDescent="0.4">
      <c r="A1" s="416" t="s">
        <v>104</v>
      </c>
      <c r="B1" s="627"/>
      <c r="C1" s="628"/>
      <c r="D1" s="628"/>
    </row>
    <row r="2" spans="1:16384" s="294" customFormat="1" ht="23.25" customHeight="1" x14ac:dyDescent="0.6">
      <c r="A2" s="873" t="s">
        <v>339</v>
      </c>
      <c r="B2" s="873"/>
      <c r="C2" s="873"/>
      <c r="D2" s="873"/>
      <c r="E2" s="873"/>
      <c r="F2" s="873"/>
      <c r="G2" s="873"/>
      <c r="H2" s="873"/>
      <c r="I2" s="873"/>
      <c r="J2" s="873"/>
      <c r="K2" s="873"/>
      <c r="L2" s="690"/>
      <c r="M2" s="691" t="s">
        <v>170</v>
      </c>
      <c r="N2" s="426"/>
      <c r="O2" s="426"/>
      <c r="P2" s="426"/>
      <c r="Q2" s="426"/>
      <c r="R2" s="426"/>
      <c r="S2" s="426"/>
      <c r="T2" s="426"/>
      <c r="U2" s="426"/>
      <c r="V2" s="692"/>
      <c r="W2" s="692"/>
      <c r="X2" s="692"/>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1"/>
      <c r="BJ2" s="871"/>
      <c r="BK2" s="871"/>
      <c r="BL2" s="871"/>
      <c r="BM2" s="871"/>
      <c r="BN2" s="871"/>
      <c r="BO2" s="871"/>
      <c r="BP2" s="871"/>
      <c r="BQ2" s="871"/>
      <c r="BR2" s="871"/>
      <c r="BS2" s="871"/>
      <c r="BT2" s="871"/>
      <c r="BU2" s="871"/>
      <c r="BV2" s="871"/>
      <c r="BW2" s="871"/>
      <c r="BX2" s="871"/>
      <c r="BY2" s="871"/>
      <c r="BZ2" s="871"/>
      <c r="CA2" s="871"/>
      <c r="CB2" s="871"/>
      <c r="CC2" s="871"/>
      <c r="CD2" s="871"/>
      <c r="CE2" s="871"/>
      <c r="CF2" s="871"/>
      <c r="CG2" s="871"/>
      <c r="CH2" s="871"/>
      <c r="CI2" s="871"/>
      <c r="CJ2" s="871"/>
      <c r="CK2" s="871"/>
      <c r="CL2" s="871"/>
      <c r="CM2" s="871"/>
      <c r="CN2" s="871"/>
      <c r="CO2" s="871"/>
      <c r="CP2" s="871"/>
      <c r="CQ2" s="871"/>
      <c r="CR2" s="871"/>
      <c r="CS2" s="871"/>
      <c r="CT2" s="871"/>
      <c r="CU2" s="871"/>
      <c r="CV2" s="871"/>
      <c r="CW2" s="871"/>
      <c r="CX2" s="871"/>
      <c r="CY2" s="871"/>
      <c r="CZ2" s="871"/>
      <c r="DA2" s="871"/>
      <c r="DB2" s="871"/>
      <c r="DC2" s="871"/>
      <c r="DD2" s="871"/>
      <c r="DE2" s="871"/>
      <c r="DF2" s="871"/>
      <c r="DG2" s="871"/>
      <c r="DH2" s="871"/>
      <c r="DI2" s="871"/>
      <c r="DJ2" s="871"/>
      <c r="DK2" s="871"/>
      <c r="DL2" s="871"/>
      <c r="DM2" s="871"/>
      <c r="DN2" s="871"/>
      <c r="DO2" s="871"/>
      <c r="DP2" s="871"/>
      <c r="DQ2" s="871"/>
      <c r="DR2" s="871"/>
      <c r="DS2" s="871"/>
      <c r="DT2" s="871"/>
      <c r="DU2" s="871"/>
      <c r="DV2" s="871"/>
      <c r="DW2" s="871"/>
      <c r="DX2" s="871"/>
      <c r="DY2" s="871"/>
      <c r="DZ2" s="871"/>
      <c r="EA2" s="871"/>
      <c r="EB2" s="871"/>
      <c r="EC2" s="871"/>
      <c r="ED2" s="871"/>
      <c r="EE2" s="871"/>
      <c r="EF2" s="871"/>
      <c r="EG2" s="871"/>
      <c r="EH2" s="871"/>
      <c r="EI2" s="871"/>
      <c r="EJ2" s="871"/>
      <c r="EK2" s="871"/>
      <c r="EL2" s="871"/>
      <c r="EM2" s="871"/>
      <c r="EN2" s="871"/>
      <c r="EO2" s="871"/>
      <c r="EP2" s="871"/>
      <c r="EQ2" s="871"/>
      <c r="ER2" s="871"/>
      <c r="ES2" s="871"/>
      <c r="ET2" s="871"/>
      <c r="EU2" s="871"/>
      <c r="EV2" s="871"/>
      <c r="EW2" s="871"/>
      <c r="EX2" s="871"/>
      <c r="EY2" s="871"/>
      <c r="EZ2" s="871"/>
      <c r="FA2" s="871"/>
      <c r="FB2" s="871"/>
      <c r="FC2" s="871"/>
      <c r="FD2" s="871"/>
      <c r="FE2" s="871"/>
      <c r="FF2" s="871"/>
      <c r="FG2" s="871"/>
      <c r="FH2" s="871"/>
      <c r="FI2" s="871"/>
      <c r="FJ2" s="871"/>
      <c r="FK2" s="871"/>
      <c r="FL2" s="871"/>
      <c r="FM2" s="871"/>
      <c r="FN2" s="871"/>
      <c r="FO2" s="871"/>
      <c r="FP2" s="871"/>
      <c r="FQ2" s="871"/>
      <c r="FR2" s="871"/>
      <c r="FS2" s="871"/>
      <c r="FT2" s="871"/>
      <c r="FU2" s="871"/>
      <c r="FV2" s="871"/>
      <c r="FW2" s="871"/>
      <c r="FX2" s="871"/>
      <c r="FY2" s="871"/>
      <c r="FZ2" s="871"/>
      <c r="GA2" s="871"/>
      <c r="GB2" s="871"/>
      <c r="GC2" s="871"/>
      <c r="GD2" s="871"/>
      <c r="GE2" s="871"/>
      <c r="GF2" s="871"/>
      <c r="GG2" s="871"/>
      <c r="GH2" s="871"/>
      <c r="GI2" s="871"/>
      <c r="GJ2" s="871"/>
      <c r="GK2" s="871"/>
      <c r="GL2" s="871"/>
      <c r="GM2" s="871"/>
      <c r="GN2" s="871"/>
      <c r="GO2" s="871"/>
      <c r="GP2" s="871"/>
      <c r="GQ2" s="871"/>
      <c r="GR2" s="871"/>
      <c r="GS2" s="871"/>
      <c r="GT2" s="871"/>
      <c r="GU2" s="871"/>
      <c r="GV2" s="871"/>
      <c r="GW2" s="871"/>
      <c r="GX2" s="871"/>
      <c r="GY2" s="871"/>
      <c r="GZ2" s="871"/>
      <c r="HA2" s="871"/>
      <c r="HB2" s="871"/>
      <c r="HC2" s="871"/>
      <c r="HD2" s="871"/>
      <c r="HE2" s="871"/>
      <c r="HF2" s="871"/>
      <c r="HG2" s="871"/>
      <c r="HH2" s="871"/>
      <c r="HI2" s="871"/>
      <c r="HJ2" s="871"/>
      <c r="HK2" s="871"/>
      <c r="HL2" s="871"/>
      <c r="HM2" s="871"/>
      <c r="HN2" s="871"/>
      <c r="HO2" s="871"/>
      <c r="HP2" s="871"/>
      <c r="HQ2" s="871"/>
      <c r="HR2" s="871"/>
      <c r="HS2" s="871"/>
      <c r="HT2" s="871"/>
      <c r="HU2" s="871"/>
      <c r="HV2" s="871"/>
      <c r="HW2" s="871"/>
      <c r="HX2" s="871"/>
      <c r="HY2" s="871"/>
      <c r="HZ2" s="871"/>
      <c r="IA2" s="871"/>
      <c r="IB2" s="871"/>
      <c r="IC2" s="871"/>
      <c r="ID2" s="871"/>
      <c r="IE2" s="871"/>
      <c r="IF2" s="871"/>
      <c r="IG2" s="871"/>
      <c r="IH2" s="871"/>
      <c r="II2" s="871"/>
      <c r="IJ2" s="871"/>
      <c r="IK2" s="871"/>
      <c r="IL2" s="871"/>
      <c r="IM2" s="871"/>
      <c r="IN2" s="871"/>
      <c r="IO2" s="871"/>
      <c r="IP2" s="871"/>
      <c r="IQ2" s="871"/>
      <c r="IR2" s="871"/>
      <c r="IS2" s="871"/>
      <c r="IT2" s="871"/>
      <c r="IU2" s="871"/>
      <c r="IV2" s="871"/>
      <c r="IW2" s="871"/>
      <c r="IX2" s="871"/>
      <c r="IY2" s="871"/>
      <c r="IZ2" s="871"/>
      <c r="JA2" s="871"/>
      <c r="JB2" s="871"/>
      <c r="JC2" s="871"/>
      <c r="JD2" s="871"/>
      <c r="JE2" s="871"/>
      <c r="JF2" s="871"/>
      <c r="JG2" s="871"/>
      <c r="JH2" s="871"/>
      <c r="JI2" s="871"/>
      <c r="JJ2" s="871"/>
      <c r="JK2" s="871"/>
      <c r="JL2" s="871"/>
      <c r="JM2" s="871"/>
      <c r="JN2" s="871"/>
      <c r="JO2" s="871"/>
      <c r="JP2" s="871"/>
      <c r="JQ2" s="871"/>
      <c r="JR2" s="871"/>
      <c r="JS2" s="871"/>
      <c r="JT2" s="871"/>
      <c r="JU2" s="871"/>
      <c r="JV2" s="871"/>
      <c r="JW2" s="871"/>
      <c r="JX2" s="871"/>
      <c r="JY2" s="871"/>
      <c r="JZ2" s="871"/>
      <c r="KA2" s="871"/>
      <c r="KB2" s="871"/>
      <c r="KC2" s="871"/>
      <c r="KD2" s="871"/>
      <c r="KE2" s="871"/>
      <c r="KF2" s="871"/>
      <c r="KG2" s="871"/>
      <c r="KH2" s="871"/>
      <c r="KI2" s="871"/>
      <c r="KJ2" s="871"/>
      <c r="KK2" s="871"/>
      <c r="KL2" s="871"/>
      <c r="KM2" s="871"/>
      <c r="KN2" s="871"/>
      <c r="KO2" s="871"/>
      <c r="KP2" s="871"/>
      <c r="KQ2" s="871"/>
      <c r="KR2" s="871"/>
      <c r="KS2" s="871"/>
      <c r="KT2" s="871"/>
      <c r="KU2" s="871"/>
      <c r="KV2" s="871"/>
      <c r="KW2" s="871"/>
      <c r="KX2" s="871"/>
      <c r="KY2" s="871"/>
      <c r="KZ2" s="871"/>
      <c r="LA2" s="871"/>
      <c r="LB2" s="871"/>
      <c r="LC2" s="871"/>
      <c r="LD2" s="871"/>
      <c r="LE2" s="871"/>
      <c r="LF2" s="871"/>
      <c r="LG2" s="871"/>
      <c r="LH2" s="871"/>
      <c r="LI2" s="871"/>
      <c r="LJ2" s="871"/>
      <c r="LK2" s="871"/>
      <c r="LL2" s="871"/>
      <c r="LM2" s="871"/>
      <c r="LN2" s="871"/>
      <c r="LO2" s="871"/>
      <c r="LP2" s="871"/>
      <c r="LQ2" s="871"/>
      <c r="LR2" s="871"/>
      <c r="LS2" s="871"/>
      <c r="LT2" s="871"/>
      <c r="LU2" s="871"/>
      <c r="LV2" s="871"/>
      <c r="LW2" s="871"/>
      <c r="LX2" s="871"/>
      <c r="LY2" s="871"/>
      <c r="LZ2" s="871"/>
      <c r="MA2" s="871"/>
      <c r="MB2" s="871"/>
      <c r="MC2" s="871"/>
      <c r="MD2" s="871"/>
      <c r="ME2" s="871"/>
      <c r="MF2" s="871"/>
      <c r="MG2" s="871"/>
      <c r="MH2" s="871"/>
      <c r="MI2" s="871"/>
      <c r="MJ2" s="871"/>
      <c r="MK2" s="871"/>
      <c r="ML2" s="871"/>
      <c r="MM2" s="871"/>
      <c r="MN2" s="871"/>
      <c r="MO2" s="871"/>
      <c r="MP2" s="871"/>
      <c r="MQ2" s="871"/>
      <c r="MR2" s="871"/>
      <c r="MS2" s="871"/>
      <c r="MT2" s="871"/>
      <c r="MU2" s="871"/>
      <c r="MV2" s="871"/>
      <c r="MW2" s="871"/>
      <c r="MX2" s="871"/>
      <c r="MY2" s="871"/>
      <c r="MZ2" s="871"/>
      <c r="NA2" s="871"/>
      <c r="NB2" s="871"/>
      <c r="NC2" s="871"/>
      <c r="ND2" s="871"/>
      <c r="NE2" s="871"/>
      <c r="NF2" s="871"/>
      <c r="NG2" s="871"/>
      <c r="NH2" s="871"/>
      <c r="NI2" s="871"/>
      <c r="NJ2" s="871"/>
      <c r="NK2" s="871"/>
      <c r="NL2" s="871"/>
      <c r="NM2" s="871"/>
      <c r="NN2" s="871"/>
      <c r="NO2" s="871"/>
      <c r="NP2" s="871"/>
      <c r="NQ2" s="871"/>
      <c r="NR2" s="871"/>
      <c r="NS2" s="871"/>
      <c r="NT2" s="871"/>
      <c r="NU2" s="871"/>
      <c r="NV2" s="871"/>
      <c r="NW2" s="871"/>
      <c r="NX2" s="871"/>
      <c r="NY2" s="871"/>
      <c r="NZ2" s="871"/>
      <c r="OA2" s="871"/>
      <c r="OB2" s="871"/>
      <c r="OC2" s="871"/>
      <c r="OD2" s="871"/>
      <c r="OE2" s="871"/>
      <c r="OF2" s="871"/>
      <c r="OG2" s="871"/>
      <c r="OH2" s="871"/>
      <c r="OI2" s="871"/>
      <c r="OJ2" s="871"/>
      <c r="OK2" s="871"/>
      <c r="OL2" s="871"/>
      <c r="OM2" s="871"/>
      <c r="ON2" s="871"/>
      <c r="OO2" s="871"/>
      <c r="OP2" s="871"/>
      <c r="OQ2" s="871"/>
      <c r="OR2" s="871"/>
      <c r="OS2" s="871"/>
      <c r="OT2" s="871"/>
      <c r="OU2" s="871"/>
      <c r="OV2" s="871"/>
      <c r="OW2" s="871"/>
      <c r="OX2" s="871"/>
      <c r="OY2" s="871"/>
      <c r="OZ2" s="871"/>
      <c r="PA2" s="871"/>
      <c r="PB2" s="871"/>
      <c r="PC2" s="871"/>
      <c r="PD2" s="871"/>
      <c r="PE2" s="871"/>
      <c r="PF2" s="871"/>
      <c r="PG2" s="871"/>
      <c r="PH2" s="871"/>
      <c r="PI2" s="871"/>
      <c r="PJ2" s="871"/>
      <c r="PK2" s="871"/>
      <c r="PL2" s="871"/>
      <c r="PM2" s="871"/>
      <c r="PN2" s="871"/>
      <c r="PO2" s="871"/>
      <c r="PP2" s="871"/>
      <c r="PQ2" s="871"/>
      <c r="PR2" s="871"/>
      <c r="PS2" s="871"/>
      <c r="PT2" s="871"/>
      <c r="PU2" s="871"/>
      <c r="PV2" s="871"/>
      <c r="PW2" s="871"/>
      <c r="PX2" s="871"/>
      <c r="PY2" s="871"/>
      <c r="PZ2" s="871"/>
      <c r="QA2" s="871"/>
      <c r="QB2" s="871"/>
      <c r="QC2" s="871"/>
      <c r="QD2" s="871"/>
      <c r="QE2" s="871"/>
      <c r="QF2" s="871"/>
      <c r="QG2" s="871"/>
      <c r="QH2" s="871"/>
      <c r="QI2" s="871"/>
      <c r="QJ2" s="871"/>
      <c r="QK2" s="871"/>
      <c r="QL2" s="871"/>
      <c r="QM2" s="871"/>
      <c r="QN2" s="871"/>
      <c r="QO2" s="871"/>
      <c r="QP2" s="871"/>
      <c r="QQ2" s="871"/>
      <c r="QR2" s="871"/>
      <c r="QS2" s="871"/>
      <c r="QT2" s="871"/>
      <c r="QU2" s="871"/>
      <c r="QV2" s="871"/>
      <c r="QW2" s="871"/>
      <c r="QX2" s="871"/>
      <c r="QY2" s="871"/>
      <c r="QZ2" s="871"/>
      <c r="RA2" s="871"/>
      <c r="RB2" s="871"/>
      <c r="RC2" s="871"/>
      <c r="RD2" s="871"/>
      <c r="RE2" s="871"/>
      <c r="RF2" s="871"/>
      <c r="RG2" s="871"/>
      <c r="RH2" s="871"/>
      <c r="RI2" s="871"/>
      <c r="RJ2" s="871"/>
      <c r="RK2" s="871"/>
      <c r="RL2" s="871"/>
      <c r="RM2" s="871"/>
      <c r="RN2" s="871"/>
      <c r="RO2" s="871"/>
      <c r="RP2" s="871"/>
      <c r="RQ2" s="871"/>
      <c r="RR2" s="871"/>
      <c r="RS2" s="871"/>
      <c r="RT2" s="871"/>
      <c r="RU2" s="871"/>
      <c r="RV2" s="871"/>
      <c r="RW2" s="871"/>
      <c r="RX2" s="871"/>
      <c r="RY2" s="871"/>
      <c r="RZ2" s="871"/>
      <c r="SA2" s="871"/>
      <c r="SB2" s="871"/>
      <c r="SC2" s="871"/>
      <c r="SD2" s="871"/>
      <c r="SE2" s="871"/>
      <c r="SF2" s="871"/>
      <c r="SG2" s="871"/>
      <c r="SH2" s="871"/>
      <c r="SI2" s="871"/>
      <c r="SJ2" s="871"/>
      <c r="SK2" s="871"/>
      <c r="SL2" s="871"/>
      <c r="SM2" s="871"/>
      <c r="SN2" s="871"/>
      <c r="SO2" s="871"/>
      <c r="SP2" s="871"/>
      <c r="SQ2" s="871"/>
      <c r="SR2" s="871"/>
      <c r="SS2" s="871"/>
      <c r="ST2" s="871"/>
      <c r="SU2" s="871"/>
      <c r="SV2" s="871"/>
      <c r="SW2" s="871"/>
      <c r="SX2" s="871"/>
      <c r="SY2" s="871"/>
      <c r="SZ2" s="871"/>
      <c r="TA2" s="871"/>
      <c r="TB2" s="871"/>
      <c r="TC2" s="871"/>
      <c r="TD2" s="871"/>
      <c r="TE2" s="871"/>
      <c r="TF2" s="871"/>
      <c r="TG2" s="871"/>
      <c r="TH2" s="871"/>
      <c r="TI2" s="871"/>
      <c r="TJ2" s="871"/>
      <c r="TK2" s="871"/>
      <c r="TL2" s="871"/>
      <c r="TM2" s="871"/>
      <c r="TN2" s="871"/>
      <c r="TO2" s="871"/>
      <c r="TP2" s="871"/>
      <c r="TQ2" s="871"/>
      <c r="TR2" s="871"/>
      <c r="TS2" s="871"/>
      <c r="TT2" s="871"/>
      <c r="TU2" s="871"/>
      <c r="TV2" s="871"/>
      <c r="TW2" s="871"/>
      <c r="TX2" s="871"/>
      <c r="TY2" s="871"/>
      <c r="TZ2" s="871"/>
      <c r="UA2" s="871"/>
      <c r="UB2" s="871"/>
      <c r="UC2" s="871"/>
      <c r="UD2" s="871"/>
      <c r="UE2" s="871"/>
      <c r="UF2" s="871"/>
      <c r="UG2" s="871"/>
      <c r="UH2" s="871"/>
      <c r="UI2" s="871"/>
      <c r="UJ2" s="871"/>
      <c r="UK2" s="871"/>
      <c r="UL2" s="871"/>
      <c r="UM2" s="871"/>
      <c r="UN2" s="871"/>
      <c r="UO2" s="871"/>
      <c r="UP2" s="871"/>
      <c r="UQ2" s="871"/>
      <c r="UR2" s="871"/>
      <c r="US2" s="871"/>
      <c r="UT2" s="871"/>
      <c r="UU2" s="871"/>
      <c r="UV2" s="871"/>
      <c r="UW2" s="871"/>
      <c r="UX2" s="871"/>
      <c r="UY2" s="871"/>
      <c r="UZ2" s="871"/>
      <c r="VA2" s="871"/>
      <c r="VB2" s="871"/>
      <c r="VC2" s="871"/>
      <c r="VD2" s="871"/>
      <c r="VE2" s="871"/>
      <c r="VF2" s="871"/>
      <c r="VG2" s="871"/>
      <c r="VH2" s="871"/>
      <c r="VI2" s="871"/>
      <c r="VJ2" s="871"/>
      <c r="VK2" s="871"/>
      <c r="VL2" s="871"/>
      <c r="VM2" s="871"/>
      <c r="VN2" s="871"/>
      <c r="VO2" s="871"/>
      <c r="VP2" s="871"/>
      <c r="VQ2" s="871"/>
      <c r="VR2" s="871"/>
      <c r="VS2" s="871"/>
      <c r="VT2" s="871"/>
      <c r="VU2" s="871"/>
      <c r="VV2" s="871"/>
      <c r="VW2" s="871"/>
      <c r="VX2" s="871"/>
      <c r="VY2" s="871"/>
      <c r="VZ2" s="871"/>
      <c r="WA2" s="871"/>
      <c r="WB2" s="871"/>
      <c r="WC2" s="871"/>
      <c r="WD2" s="871"/>
      <c r="WE2" s="871"/>
      <c r="WF2" s="871"/>
      <c r="WG2" s="871"/>
      <c r="WH2" s="871"/>
      <c r="WI2" s="871"/>
      <c r="WJ2" s="871"/>
      <c r="WK2" s="871"/>
      <c r="WL2" s="871"/>
      <c r="WM2" s="871"/>
      <c r="WN2" s="871"/>
      <c r="WO2" s="871"/>
      <c r="WP2" s="871"/>
      <c r="WQ2" s="871"/>
      <c r="WR2" s="871"/>
      <c r="WS2" s="871"/>
      <c r="WT2" s="871"/>
      <c r="WU2" s="871"/>
      <c r="WV2" s="871"/>
      <c r="WW2" s="871"/>
      <c r="WX2" s="871"/>
      <c r="WY2" s="871"/>
      <c r="WZ2" s="871"/>
      <c r="XA2" s="871"/>
      <c r="XB2" s="871"/>
      <c r="XC2" s="871"/>
      <c r="XD2" s="871"/>
      <c r="XE2" s="871"/>
      <c r="XF2" s="871"/>
      <c r="XG2" s="871"/>
      <c r="XH2" s="871"/>
      <c r="XI2" s="871"/>
      <c r="XJ2" s="871"/>
      <c r="XK2" s="871"/>
      <c r="XL2" s="871"/>
      <c r="XM2" s="871"/>
      <c r="XN2" s="871"/>
      <c r="XO2" s="871"/>
      <c r="XP2" s="871"/>
      <c r="XQ2" s="871"/>
      <c r="XR2" s="871"/>
      <c r="XS2" s="871"/>
      <c r="XT2" s="871"/>
      <c r="XU2" s="871"/>
      <c r="XV2" s="871"/>
      <c r="XW2" s="871"/>
      <c r="XX2" s="871"/>
      <c r="XY2" s="871"/>
      <c r="XZ2" s="871"/>
      <c r="YA2" s="871"/>
      <c r="YB2" s="871"/>
      <c r="YC2" s="871"/>
      <c r="YD2" s="871"/>
      <c r="YE2" s="871"/>
      <c r="YF2" s="871"/>
      <c r="YG2" s="871"/>
      <c r="YH2" s="871"/>
      <c r="YI2" s="871"/>
      <c r="YJ2" s="871"/>
      <c r="YK2" s="871"/>
      <c r="YL2" s="871"/>
      <c r="YM2" s="871"/>
      <c r="YN2" s="871"/>
      <c r="YO2" s="871"/>
      <c r="YP2" s="871"/>
      <c r="YQ2" s="871"/>
      <c r="YR2" s="871"/>
      <c r="YS2" s="871"/>
      <c r="YT2" s="871"/>
      <c r="YU2" s="871"/>
      <c r="YV2" s="871"/>
      <c r="YW2" s="871"/>
      <c r="YX2" s="871"/>
      <c r="YY2" s="871"/>
      <c r="YZ2" s="871"/>
      <c r="ZA2" s="871"/>
      <c r="ZB2" s="871"/>
      <c r="ZC2" s="871"/>
      <c r="ZD2" s="871"/>
      <c r="ZE2" s="871"/>
      <c r="ZF2" s="871"/>
      <c r="ZG2" s="871"/>
      <c r="ZH2" s="871"/>
      <c r="ZI2" s="871"/>
      <c r="ZJ2" s="871"/>
      <c r="ZK2" s="871"/>
      <c r="ZL2" s="871"/>
      <c r="ZM2" s="871"/>
      <c r="ZN2" s="871"/>
      <c r="ZO2" s="871"/>
      <c r="ZP2" s="871"/>
      <c r="ZQ2" s="871"/>
      <c r="ZR2" s="871"/>
      <c r="ZS2" s="871"/>
      <c r="ZT2" s="871"/>
      <c r="ZU2" s="871"/>
      <c r="ZV2" s="871"/>
      <c r="ZW2" s="871"/>
      <c r="ZX2" s="871"/>
      <c r="ZY2" s="871"/>
      <c r="ZZ2" s="871"/>
      <c r="AAA2" s="871"/>
      <c r="AAB2" s="871"/>
      <c r="AAC2" s="871"/>
      <c r="AAD2" s="871"/>
      <c r="AAE2" s="871"/>
      <c r="AAF2" s="871"/>
      <c r="AAG2" s="871"/>
      <c r="AAH2" s="871"/>
      <c r="AAI2" s="871"/>
      <c r="AAJ2" s="871"/>
      <c r="AAK2" s="871"/>
      <c r="AAL2" s="871"/>
      <c r="AAM2" s="871"/>
      <c r="AAN2" s="871"/>
      <c r="AAO2" s="871"/>
      <c r="AAP2" s="871"/>
      <c r="AAQ2" s="871"/>
      <c r="AAR2" s="871"/>
      <c r="AAS2" s="871"/>
      <c r="AAT2" s="871"/>
      <c r="AAU2" s="871"/>
      <c r="AAV2" s="871"/>
      <c r="AAW2" s="871"/>
      <c r="AAX2" s="871"/>
      <c r="AAY2" s="871"/>
      <c r="AAZ2" s="871"/>
      <c r="ABA2" s="871"/>
      <c r="ABB2" s="871"/>
      <c r="ABC2" s="871"/>
      <c r="ABD2" s="871"/>
      <c r="ABE2" s="871"/>
      <c r="ABF2" s="871"/>
      <c r="ABG2" s="871"/>
      <c r="ABH2" s="871"/>
      <c r="ABI2" s="871"/>
      <c r="ABJ2" s="871"/>
      <c r="ABK2" s="871"/>
      <c r="ABL2" s="871"/>
      <c r="ABM2" s="871"/>
      <c r="ABN2" s="871"/>
      <c r="ABO2" s="871"/>
      <c r="ABP2" s="871"/>
      <c r="ABQ2" s="871"/>
      <c r="ABR2" s="871"/>
      <c r="ABS2" s="871"/>
      <c r="ABT2" s="871"/>
      <c r="ABU2" s="871"/>
      <c r="ABV2" s="871"/>
      <c r="ABW2" s="871"/>
      <c r="ABX2" s="871"/>
      <c r="ABY2" s="871"/>
      <c r="ABZ2" s="871"/>
      <c r="ACA2" s="871"/>
      <c r="ACB2" s="871"/>
      <c r="ACC2" s="871"/>
      <c r="ACD2" s="871"/>
      <c r="ACE2" s="871"/>
      <c r="ACF2" s="871"/>
      <c r="ACG2" s="871"/>
      <c r="ACH2" s="871"/>
      <c r="ACI2" s="871"/>
      <c r="ACJ2" s="871"/>
      <c r="ACK2" s="871"/>
      <c r="ACL2" s="871"/>
      <c r="ACM2" s="871"/>
      <c r="ACN2" s="871"/>
      <c r="ACO2" s="871"/>
      <c r="ACP2" s="871"/>
      <c r="ACQ2" s="871"/>
      <c r="ACR2" s="871"/>
      <c r="ACS2" s="871"/>
      <c r="ACT2" s="871"/>
      <c r="ACU2" s="871"/>
      <c r="ACV2" s="871"/>
      <c r="ACW2" s="871"/>
      <c r="ACX2" s="871"/>
      <c r="ACY2" s="871"/>
      <c r="ACZ2" s="871"/>
      <c r="ADA2" s="871"/>
      <c r="ADB2" s="871"/>
      <c r="ADC2" s="871"/>
      <c r="ADD2" s="871"/>
      <c r="ADE2" s="871"/>
      <c r="ADF2" s="871"/>
      <c r="ADG2" s="871"/>
      <c r="ADH2" s="871"/>
      <c r="ADI2" s="871"/>
      <c r="ADJ2" s="871"/>
      <c r="ADK2" s="871"/>
      <c r="ADL2" s="871"/>
      <c r="ADM2" s="871"/>
      <c r="ADN2" s="871"/>
      <c r="ADO2" s="871"/>
      <c r="ADP2" s="871"/>
      <c r="ADQ2" s="871"/>
      <c r="ADR2" s="871"/>
      <c r="ADS2" s="871"/>
      <c r="ADT2" s="871"/>
      <c r="ADU2" s="871"/>
      <c r="ADV2" s="871"/>
      <c r="ADW2" s="871"/>
      <c r="ADX2" s="871"/>
      <c r="ADY2" s="871"/>
      <c r="ADZ2" s="871"/>
      <c r="AEA2" s="871"/>
      <c r="AEB2" s="871"/>
      <c r="AEC2" s="871"/>
      <c r="AED2" s="871"/>
      <c r="AEE2" s="871"/>
      <c r="AEF2" s="871"/>
      <c r="AEG2" s="871"/>
      <c r="AEH2" s="871"/>
      <c r="AEI2" s="871"/>
      <c r="AEJ2" s="871"/>
      <c r="AEK2" s="871"/>
      <c r="AEL2" s="871"/>
      <c r="AEM2" s="871"/>
      <c r="AEN2" s="871"/>
      <c r="AEO2" s="871"/>
      <c r="AEP2" s="871"/>
      <c r="AEQ2" s="871"/>
      <c r="AER2" s="871"/>
      <c r="AES2" s="871"/>
      <c r="AET2" s="871"/>
      <c r="AEU2" s="871"/>
      <c r="AEV2" s="871"/>
      <c r="AEW2" s="871"/>
      <c r="AEX2" s="871"/>
      <c r="AEY2" s="871"/>
      <c r="AEZ2" s="871"/>
      <c r="AFA2" s="871"/>
      <c r="AFB2" s="871"/>
      <c r="AFC2" s="871"/>
      <c r="AFD2" s="871"/>
      <c r="AFE2" s="871"/>
      <c r="AFF2" s="871"/>
      <c r="AFG2" s="871"/>
      <c r="AFH2" s="871"/>
      <c r="AFI2" s="871"/>
      <c r="AFJ2" s="871"/>
      <c r="AFK2" s="871"/>
      <c r="AFL2" s="871"/>
      <c r="AFM2" s="871"/>
      <c r="AFN2" s="871"/>
      <c r="AFO2" s="871"/>
      <c r="AFP2" s="871"/>
      <c r="AFQ2" s="871"/>
      <c r="AFR2" s="871"/>
      <c r="AFS2" s="871"/>
      <c r="AFT2" s="871"/>
      <c r="AFU2" s="871"/>
      <c r="AFV2" s="871"/>
      <c r="AFW2" s="871"/>
      <c r="AFX2" s="871"/>
      <c r="AFY2" s="871"/>
      <c r="AFZ2" s="871"/>
      <c r="AGA2" s="871"/>
      <c r="AGB2" s="871"/>
      <c r="AGC2" s="871"/>
      <c r="AGD2" s="871"/>
      <c r="AGE2" s="871"/>
      <c r="AGF2" s="871"/>
      <c r="AGG2" s="871"/>
      <c r="AGH2" s="871"/>
      <c r="AGI2" s="871"/>
      <c r="AGJ2" s="871"/>
      <c r="AGK2" s="871"/>
      <c r="AGL2" s="871"/>
      <c r="AGM2" s="871"/>
      <c r="AGN2" s="871"/>
      <c r="AGO2" s="871"/>
      <c r="AGP2" s="871"/>
      <c r="AGQ2" s="871"/>
      <c r="AGR2" s="871"/>
      <c r="AGS2" s="871"/>
      <c r="AGT2" s="871"/>
      <c r="AGU2" s="871"/>
      <c r="AGV2" s="871"/>
      <c r="AGW2" s="871"/>
      <c r="AGX2" s="871"/>
      <c r="AGY2" s="871"/>
      <c r="AGZ2" s="871"/>
      <c r="AHA2" s="871"/>
      <c r="AHB2" s="871"/>
      <c r="AHC2" s="871"/>
      <c r="AHD2" s="871"/>
      <c r="AHE2" s="871"/>
      <c r="AHF2" s="871"/>
      <c r="AHG2" s="871"/>
      <c r="AHH2" s="871"/>
      <c r="AHI2" s="871"/>
      <c r="AHJ2" s="871"/>
      <c r="AHK2" s="871"/>
      <c r="AHL2" s="871"/>
      <c r="AHM2" s="871"/>
      <c r="AHN2" s="871"/>
      <c r="AHO2" s="871"/>
      <c r="AHP2" s="871"/>
      <c r="AHQ2" s="871"/>
      <c r="AHR2" s="871"/>
      <c r="AHS2" s="871"/>
      <c r="AHT2" s="871"/>
      <c r="AHU2" s="871"/>
      <c r="AHV2" s="871"/>
      <c r="AHW2" s="871"/>
      <c r="AHX2" s="871"/>
      <c r="AHY2" s="871"/>
      <c r="AHZ2" s="871"/>
      <c r="AIA2" s="871"/>
      <c r="AIB2" s="871"/>
      <c r="AIC2" s="871"/>
      <c r="AID2" s="871"/>
      <c r="AIE2" s="871"/>
      <c r="AIF2" s="871"/>
      <c r="AIG2" s="871"/>
      <c r="AIH2" s="871"/>
      <c r="AII2" s="871"/>
      <c r="AIJ2" s="871"/>
      <c r="AIK2" s="871"/>
      <c r="AIL2" s="871"/>
      <c r="AIM2" s="871"/>
      <c r="AIN2" s="871"/>
      <c r="AIO2" s="871"/>
      <c r="AIP2" s="871"/>
      <c r="AIQ2" s="871"/>
      <c r="AIR2" s="871"/>
      <c r="AIS2" s="871"/>
      <c r="AIT2" s="871"/>
      <c r="AIU2" s="871"/>
      <c r="AIV2" s="871"/>
      <c r="AIW2" s="871"/>
      <c r="AIX2" s="871"/>
      <c r="AIY2" s="871"/>
      <c r="AIZ2" s="871"/>
      <c r="AJA2" s="871"/>
      <c r="AJB2" s="871"/>
      <c r="AJC2" s="871"/>
      <c r="AJD2" s="871"/>
      <c r="AJE2" s="871"/>
      <c r="AJF2" s="871"/>
      <c r="AJG2" s="871"/>
      <c r="AJH2" s="871"/>
      <c r="AJI2" s="871"/>
      <c r="AJJ2" s="871"/>
      <c r="AJK2" s="871"/>
      <c r="AJL2" s="871"/>
      <c r="AJM2" s="871"/>
      <c r="AJN2" s="871"/>
      <c r="AJO2" s="871"/>
      <c r="AJP2" s="871"/>
      <c r="AJQ2" s="871"/>
      <c r="AJR2" s="871"/>
      <c r="AJS2" s="871"/>
      <c r="AJT2" s="871"/>
      <c r="AJU2" s="871"/>
      <c r="AJV2" s="871"/>
      <c r="AJW2" s="871"/>
      <c r="AJX2" s="871"/>
      <c r="AJY2" s="871"/>
      <c r="AJZ2" s="871"/>
      <c r="AKA2" s="871"/>
      <c r="AKB2" s="871"/>
      <c r="AKC2" s="871"/>
      <c r="AKD2" s="871"/>
      <c r="AKE2" s="871"/>
      <c r="AKF2" s="871"/>
      <c r="AKG2" s="871"/>
      <c r="AKH2" s="871"/>
      <c r="AKI2" s="871"/>
      <c r="AKJ2" s="871"/>
      <c r="AKK2" s="871"/>
      <c r="AKL2" s="871"/>
      <c r="AKM2" s="871"/>
      <c r="AKN2" s="871"/>
      <c r="AKO2" s="871"/>
      <c r="AKP2" s="871"/>
      <c r="AKQ2" s="871"/>
      <c r="AKR2" s="871"/>
      <c r="AKS2" s="871"/>
      <c r="AKT2" s="871"/>
      <c r="AKU2" s="871"/>
      <c r="AKV2" s="871"/>
      <c r="AKW2" s="871"/>
      <c r="AKX2" s="871"/>
      <c r="AKY2" s="871"/>
      <c r="AKZ2" s="871"/>
      <c r="ALA2" s="871"/>
      <c r="ALB2" s="871"/>
      <c r="ALC2" s="871"/>
      <c r="ALD2" s="871"/>
      <c r="ALE2" s="871"/>
      <c r="ALF2" s="871"/>
      <c r="ALG2" s="871"/>
      <c r="ALH2" s="871"/>
      <c r="ALI2" s="871"/>
      <c r="ALJ2" s="871"/>
      <c r="ALK2" s="871"/>
      <c r="ALL2" s="871"/>
      <c r="ALM2" s="871"/>
      <c r="ALN2" s="871"/>
      <c r="ALO2" s="871"/>
      <c r="ALP2" s="871"/>
      <c r="ALQ2" s="871"/>
      <c r="ALR2" s="871"/>
      <c r="ALS2" s="871"/>
      <c r="ALT2" s="871"/>
      <c r="ALU2" s="871"/>
      <c r="ALV2" s="871"/>
      <c r="ALW2" s="871"/>
      <c r="ALX2" s="871"/>
      <c r="ALY2" s="871"/>
      <c r="ALZ2" s="871"/>
      <c r="AMA2" s="871"/>
      <c r="AMB2" s="871"/>
      <c r="AMC2" s="871"/>
      <c r="AMD2" s="871"/>
      <c r="AME2" s="871"/>
      <c r="AMF2" s="871"/>
      <c r="AMG2" s="871"/>
      <c r="AMH2" s="871"/>
      <c r="AMI2" s="871"/>
      <c r="AMJ2" s="871"/>
      <c r="AMK2" s="871"/>
      <c r="AML2" s="871"/>
      <c r="AMM2" s="871"/>
      <c r="AMN2" s="871"/>
      <c r="AMO2" s="871"/>
      <c r="AMP2" s="871"/>
      <c r="AMQ2" s="871"/>
      <c r="AMR2" s="871"/>
      <c r="AMS2" s="871"/>
      <c r="AMT2" s="871"/>
      <c r="AMU2" s="871"/>
      <c r="AMV2" s="871"/>
      <c r="AMW2" s="871"/>
      <c r="AMX2" s="871"/>
      <c r="AMY2" s="871"/>
      <c r="AMZ2" s="871"/>
      <c r="ANA2" s="871"/>
      <c r="ANB2" s="871"/>
      <c r="ANC2" s="871"/>
      <c r="AND2" s="871"/>
      <c r="ANE2" s="871"/>
      <c r="ANF2" s="871"/>
      <c r="ANG2" s="871"/>
      <c r="ANH2" s="871"/>
      <c r="ANI2" s="871"/>
      <c r="ANJ2" s="871"/>
      <c r="ANK2" s="871"/>
      <c r="ANL2" s="871"/>
      <c r="ANM2" s="871"/>
      <c r="ANN2" s="871"/>
      <c r="ANO2" s="871"/>
      <c r="ANP2" s="871"/>
      <c r="ANQ2" s="871"/>
      <c r="ANR2" s="871"/>
      <c r="ANS2" s="871"/>
      <c r="ANT2" s="871"/>
      <c r="ANU2" s="871"/>
      <c r="ANV2" s="871"/>
      <c r="ANW2" s="871"/>
      <c r="ANX2" s="871"/>
      <c r="ANY2" s="871"/>
      <c r="ANZ2" s="871"/>
      <c r="AOA2" s="871"/>
      <c r="AOB2" s="871"/>
      <c r="AOC2" s="871"/>
      <c r="AOD2" s="871"/>
      <c r="AOE2" s="871"/>
      <c r="AOF2" s="871"/>
      <c r="AOG2" s="871"/>
      <c r="AOH2" s="871"/>
      <c r="AOI2" s="871"/>
      <c r="AOJ2" s="871"/>
      <c r="AOK2" s="871"/>
      <c r="AOL2" s="871"/>
      <c r="AOM2" s="871"/>
      <c r="AON2" s="871"/>
      <c r="AOO2" s="871"/>
      <c r="AOP2" s="871"/>
      <c r="AOQ2" s="871"/>
      <c r="AOR2" s="871"/>
      <c r="AOS2" s="871"/>
      <c r="AOT2" s="871"/>
      <c r="AOU2" s="871"/>
      <c r="AOV2" s="871"/>
      <c r="AOW2" s="871"/>
      <c r="AOX2" s="871"/>
      <c r="AOY2" s="871"/>
      <c r="AOZ2" s="871"/>
      <c r="APA2" s="871"/>
      <c r="APB2" s="871"/>
      <c r="APC2" s="871"/>
      <c r="APD2" s="871"/>
      <c r="APE2" s="871"/>
      <c r="APF2" s="871"/>
      <c r="APG2" s="871"/>
      <c r="APH2" s="871"/>
      <c r="API2" s="871"/>
      <c r="APJ2" s="871"/>
      <c r="APK2" s="871"/>
      <c r="APL2" s="871"/>
      <c r="APM2" s="871"/>
      <c r="APN2" s="871"/>
      <c r="APO2" s="871"/>
      <c r="APP2" s="871"/>
      <c r="APQ2" s="871"/>
      <c r="APR2" s="871"/>
      <c r="APS2" s="871"/>
      <c r="APT2" s="871"/>
      <c r="APU2" s="871"/>
      <c r="APV2" s="871"/>
      <c r="APW2" s="871"/>
      <c r="APX2" s="871"/>
      <c r="APY2" s="871"/>
      <c r="APZ2" s="871"/>
      <c r="AQA2" s="871"/>
      <c r="AQB2" s="871"/>
      <c r="AQC2" s="871"/>
      <c r="AQD2" s="871"/>
      <c r="AQE2" s="871"/>
      <c r="AQF2" s="871"/>
      <c r="AQG2" s="871"/>
      <c r="AQH2" s="871"/>
      <c r="AQI2" s="871"/>
      <c r="AQJ2" s="871"/>
      <c r="AQK2" s="871"/>
      <c r="AQL2" s="871"/>
      <c r="AQM2" s="871"/>
      <c r="AQN2" s="871"/>
      <c r="AQO2" s="871"/>
      <c r="AQP2" s="871"/>
      <c r="AQQ2" s="871"/>
      <c r="AQR2" s="871"/>
      <c r="AQS2" s="871"/>
      <c r="AQT2" s="871"/>
      <c r="AQU2" s="871"/>
      <c r="AQV2" s="871"/>
      <c r="AQW2" s="871"/>
      <c r="AQX2" s="871"/>
      <c r="AQY2" s="871"/>
      <c r="AQZ2" s="871"/>
      <c r="ARA2" s="871"/>
      <c r="ARB2" s="871"/>
      <c r="ARC2" s="871"/>
      <c r="ARD2" s="871"/>
      <c r="ARE2" s="871"/>
      <c r="ARF2" s="871"/>
      <c r="ARG2" s="871"/>
      <c r="ARH2" s="871"/>
      <c r="ARI2" s="871"/>
      <c r="ARJ2" s="871"/>
      <c r="ARK2" s="871"/>
      <c r="ARL2" s="871"/>
      <c r="ARM2" s="871"/>
      <c r="ARN2" s="871"/>
      <c r="ARO2" s="871"/>
      <c r="ARP2" s="871"/>
      <c r="ARQ2" s="871"/>
      <c r="ARR2" s="871"/>
      <c r="ARS2" s="871"/>
      <c r="ART2" s="871"/>
      <c r="ARU2" s="871"/>
      <c r="ARV2" s="871"/>
      <c r="ARW2" s="871"/>
      <c r="ARX2" s="871"/>
      <c r="ARY2" s="871"/>
      <c r="ARZ2" s="871"/>
      <c r="ASA2" s="871"/>
      <c r="ASB2" s="871"/>
      <c r="ASC2" s="871"/>
      <c r="ASD2" s="871"/>
      <c r="ASE2" s="871"/>
      <c r="ASF2" s="871"/>
      <c r="ASG2" s="871"/>
      <c r="ASH2" s="871"/>
      <c r="ASI2" s="871"/>
      <c r="ASJ2" s="871"/>
      <c r="ASK2" s="871"/>
      <c r="ASL2" s="871"/>
      <c r="ASM2" s="871"/>
      <c r="ASN2" s="871"/>
      <c r="ASO2" s="871"/>
      <c r="ASP2" s="871"/>
      <c r="ASQ2" s="871"/>
      <c r="ASR2" s="871"/>
      <c r="ASS2" s="871"/>
      <c r="AST2" s="871"/>
      <c r="ASU2" s="871"/>
      <c r="ASV2" s="871"/>
      <c r="ASW2" s="871"/>
      <c r="ASX2" s="871"/>
      <c r="ASY2" s="871"/>
      <c r="ASZ2" s="871"/>
      <c r="ATA2" s="871"/>
      <c r="ATB2" s="871"/>
      <c r="ATC2" s="871"/>
      <c r="ATD2" s="871"/>
      <c r="ATE2" s="871"/>
      <c r="ATF2" s="871"/>
      <c r="ATG2" s="871"/>
      <c r="ATH2" s="871"/>
      <c r="ATI2" s="871"/>
      <c r="ATJ2" s="871"/>
      <c r="ATK2" s="871"/>
      <c r="ATL2" s="871"/>
      <c r="ATM2" s="871"/>
      <c r="ATN2" s="871"/>
      <c r="ATO2" s="871"/>
      <c r="ATP2" s="871"/>
      <c r="ATQ2" s="871"/>
      <c r="ATR2" s="871"/>
      <c r="ATS2" s="871"/>
      <c r="ATT2" s="871"/>
      <c r="ATU2" s="871"/>
      <c r="ATV2" s="871"/>
      <c r="ATW2" s="871"/>
      <c r="ATX2" s="871"/>
      <c r="ATY2" s="871"/>
      <c r="ATZ2" s="871"/>
      <c r="AUA2" s="871"/>
      <c r="AUB2" s="871"/>
      <c r="AUC2" s="871"/>
      <c r="AUD2" s="871"/>
      <c r="AUE2" s="871"/>
      <c r="AUF2" s="871"/>
      <c r="AUG2" s="871"/>
      <c r="AUH2" s="871"/>
      <c r="AUI2" s="871"/>
      <c r="AUJ2" s="871"/>
      <c r="AUK2" s="871"/>
      <c r="AUL2" s="871"/>
      <c r="AUM2" s="871"/>
      <c r="AUN2" s="871"/>
      <c r="AUO2" s="871"/>
      <c r="AUP2" s="871"/>
      <c r="AUQ2" s="871"/>
      <c r="AUR2" s="871"/>
      <c r="AUS2" s="871"/>
      <c r="AUT2" s="871"/>
      <c r="AUU2" s="871"/>
      <c r="AUV2" s="871"/>
      <c r="AUW2" s="871"/>
      <c r="AUX2" s="871"/>
      <c r="AUY2" s="871"/>
      <c r="AUZ2" s="871"/>
      <c r="AVA2" s="871"/>
      <c r="AVB2" s="871"/>
      <c r="AVC2" s="871"/>
      <c r="AVD2" s="871"/>
      <c r="AVE2" s="871"/>
      <c r="AVF2" s="871"/>
      <c r="AVG2" s="871"/>
      <c r="AVH2" s="871"/>
      <c r="AVI2" s="871"/>
      <c r="AVJ2" s="871"/>
      <c r="AVK2" s="871"/>
      <c r="AVL2" s="871"/>
      <c r="AVM2" s="871"/>
      <c r="AVN2" s="871"/>
      <c r="AVO2" s="871"/>
      <c r="AVP2" s="871"/>
      <c r="AVQ2" s="871"/>
      <c r="AVR2" s="871"/>
      <c r="AVS2" s="871"/>
      <c r="AVT2" s="871"/>
      <c r="AVU2" s="871"/>
      <c r="AVV2" s="871"/>
      <c r="AVW2" s="871"/>
      <c r="AVX2" s="871"/>
      <c r="AVY2" s="871"/>
      <c r="AVZ2" s="871"/>
      <c r="AWA2" s="871"/>
      <c r="AWB2" s="871"/>
      <c r="AWC2" s="871"/>
      <c r="AWD2" s="871"/>
      <c r="AWE2" s="871"/>
      <c r="AWF2" s="871"/>
      <c r="AWG2" s="871"/>
      <c r="AWH2" s="871"/>
      <c r="AWI2" s="871"/>
      <c r="AWJ2" s="871"/>
      <c r="AWK2" s="871"/>
      <c r="AWL2" s="871"/>
      <c r="AWM2" s="871"/>
      <c r="AWN2" s="871"/>
      <c r="AWO2" s="871"/>
      <c r="AWP2" s="871"/>
      <c r="AWQ2" s="871"/>
      <c r="AWR2" s="871"/>
      <c r="AWS2" s="871"/>
      <c r="AWT2" s="871"/>
      <c r="AWU2" s="871"/>
      <c r="AWV2" s="871"/>
      <c r="AWW2" s="871"/>
      <c r="AWX2" s="871"/>
      <c r="AWY2" s="871"/>
      <c r="AWZ2" s="871"/>
      <c r="AXA2" s="871"/>
      <c r="AXB2" s="871"/>
      <c r="AXC2" s="871"/>
      <c r="AXD2" s="871"/>
      <c r="AXE2" s="871"/>
      <c r="AXF2" s="871"/>
      <c r="AXG2" s="871"/>
      <c r="AXH2" s="871"/>
      <c r="AXI2" s="871"/>
      <c r="AXJ2" s="871"/>
      <c r="AXK2" s="871"/>
      <c r="AXL2" s="871"/>
      <c r="AXM2" s="871"/>
      <c r="AXN2" s="871"/>
      <c r="AXO2" s="871"/>
      <c r="AXP2" s="871"/>
      <c r="AXQ2" s="871"/>
      <c r="AXR2" s="871"/>
      <c r="AXS2" s="871"/>
      <c r="AXT2" s="871"/>
      <c r="AXU2" s="871"/>
      <c r="AXV2" s="871"/>
      <c r="AXW2" s="871"/>
      <c r="AXX2" s="871"/>
      <c r="AXY2" s="871"/>
      <c r="AXZ2" s="871"/>
      <c r="AYA2" s="871"/>
      <c r="AYB2" s="871"/>
      <c r="AYC2" s="871"/>
      <c r="AYD2" s="871"/>
      <c r="AYE2" s="871"/>
      <c r="AYF2" s="871"/>
      <c r="AYG2" s="871"/>
      <c r="AYH2" s="871"/>
      <c r="AYI2" s="871"/>
      <c r="AYJ2" s="871"/>
      <c r="AYK2" s="871"/>
      <c r="AYL2" s="871"/>
      <c r="AYM2" s="871"/>
      <c r="AYN2" s="871"/>
      <c r="AYO2" s="871"/>
      <c r="AYP2" s="871"/>
      <c r="AYQ2" s="871"/>
      <c r="AYR2" s="871"/>
      <c r="AYS2" s="871"/>
      <c r="AYT2" s="871"/>
      <c r="AYU2" s="871"/>
      <c r="AYV2" s="871"/>
      <c r="AYW2" s="871"/>
      <c r="AYX2" s="871"/>
      <c r="AYY2" s="871"/>
      <c r="AYZ2" s="871"/>
      <c r="AZA2" s="871"/>
      <c r="AZB2" s="871"/>
      <c r="AZC2" s="871"/>
      <c r="AZD2" s="871"/>
      <c r="AZE2" s="871"/>
      <c r="AZF2" s="871"/>
      <c r="AZG2" s="871"/>
      <c r="AZH2" s="871"/>
      <c r="AZI2" s="871"/>
      <c r="AZJ2" s="871"/>
      <c r="AZK2" s="871"/>
      <c r="AZL2" s="871"/>
      <c r="AZM2" s="871"/>
      <c r="AZN2" s="871"/>
      <c r="AZO2" s="871"/>
      <c r="AZP2" s="871"/>
      <c r="AZQ2" s="871"/>
      <c r="AZR2" s="871"/>
      <c r="AZS2" s="871"/>
      <c r="AZT2" s="871"/>
      <c r="AZU2" s="871"/>
      <c r="AZV2" s="871"/>
      <c r="AZW2" s="871"/>
      <c r="AZX2" s="871"/>
      <c r="AZY2" s="871"/>
      <c r="AZZ2" s="871"/>
      <c r="BAA2" s="871"/>
      <c r="BAB2" s="871"/>
      <c r="BAC2" s="871"/>
      <c r="BAD2" s="871"/>
      <c r="BAE2" s="871"/>
      <c r="BAF2" s="871"/>
      <c r="BAG2" s="871"/>
      <c r="BAH2" s="871"/>
      <c r="BAI2" s="871"/>
      <c r="BAJ2" s="871"/>
      <c r="BAK2" s="871"/>
      <c r="BAL2" s="871"/>
      <c r="BAM2" s="871"/>
      <c r="BAN2" s="871"/>
      <c r="BAO2" s="871"/>
      <c r="BAP2" s="871"/>
      <c r="BAQ2" s="871"/>
      <c r="BAR2" s="871"/>
      <c r="BAS2" s="871"/>
      <c r="BAT2" s="871"/>
      <c r="BAU2" s="871"/>
      <c r="BAV2" s="871"/>
      <c r="BAW2" s="871"/>
      <c r="BAX2" s="871"/>
      <c r="BAY2" s="871"/>
      <c r="BAZ2" s="871"/>
      <c r="BBA2" s="871"/>
      <c r="BBB2" s="871"/>
      <c r="BBC2" s="871"/>
      <c r="BBD2" s="871"/>
      <c r="BBE2" s="871"/>
      <c r="BBF2" s="871"/>
      <c r="BBG2" s="871"/>
      <c r="BBH2" s="871"/>
      <c r="BBI2" s="871"/>
      <c r="BBJ2" s="871"/>
      <c r="BBK2" s="871"/>
      <c r="BBL2" s="871"/>
      <c r="BBM2" s="871"/>
      <c r="BBN2" s="871"/>
      <c r="BBO2" s="871"/>
      <c r="BBP2" s="871"/>
      <c r="BBQ2" s="871"/>
      <c r="BBR2" s="871"/>
      <c r="BBS2" s="871"/>
      <c r="BBT2" s="871"/>
      <c r="BBU2" s="871"/>
      <c r="BBV2" s="871"/>
      <c r="BBW2" s="871"/>
      <c r="BBX2" s="871"/>
      <c r="BBY2" s="871"/>
      <c r="BBZ2" s="871"/>
      <c r="BCA2" s="871"/>
      <c r="BCB2" s="871"/>
      <c r="BCC2" s="871"/>
      <c r="BCD2" s="871"/>
      <c r="BCE2" s="871"/>
      <c r="BCF2" s="871"/>
      <c r="BCG2" s="871"/>
      <c r="BCH2" s="871"/>
      <c r="BCI2" s="871"/>
      <c r="BCJ2" s="871"/>
      <c r="BCK2" s="871"/>
      <c r="BCL2" s="871"/>
      <c r="BCM2" s="871"/>
      <c r="BCN2" s="871"/>
      <c r="BCO2" s="871"/>
      <c r="BCP2" s="871"/>
      <c r="BCQ2" s="871"/>
      <c r="BCR2" s="871"/>
      <c r="BCS2" s="871"/>
      <c r="BCT2" s="871"/>
      <c r="BCU2" s="871"/>
      <c r="BCV2" s="871"/>
      <c r="BCW2" s="871"/>
      <c r="BCX2" s="871"/>
      <c r="BCY2" s="871"/>
      <c r="BCZ2" s="871"/>
      <c r="BDA2" s="871"/>
      <c r="BDB2" s="871"/>
      <c r="BDC2" s="871"/>
      <c r="BDD2" s="871"/>
      <c r="BDE2" s="871"/>
      <c r="BDF2" s="871"/>
      <c r="BDG2" s="871"/>
      <c r="BDH2" s="871"/>
      <c r="BDI2" s="871"/>
      <c r="BDJ2" s="871"/>
      <c r="BDK2" s="871"/>
      <c r="BDL2" s="871"/>
      <c r="BDM2" s="871"/>
      <c r="BDN2" s="871"/>
      <c r="BDO2" s="871"/>
      <c r="BDP2" s="871"/>
      <c r="BDQ2" s="871"/>
      <c r="BDR2" s="871"/>
      <c r="BDS2" s="871"/>
      <c r="BDT2" s="871"/>
      <c r="BDU2" s="871"/>
      <c r="BDV2" s="871"/>
      <c r="BDW2" s="871"/>
      <c r="BDX2" s="871"/>
      <c r="BDY2" s="871"/>
      <c r="BDZ2" s="871"/>
      <c r="BEA2" s="871"/>
      <c r="BEB2" s="871"/>
      <c r="BEC2" s="871"/>
      <c r="BED2" s="871"/>
      <c r="BEE2" s="871"/>
      <c r="BEF2" s="871"/>
      <c r="BEG2" s="871"/>
      <c r="BEH2" s="871"/>
      <c r="BEI2" s="871"/>
      <c r="BEJ2" s="871"/>
      <c r="BEK2" s="871"/>
      <c r="BEL2" s="871"/>
      <c r="BEM2" s="871"/>
      <c r="BEN2" s="871"/>
      <c r="BEO2" s="871"/>
      <c r="BEP2" s="871"/>
      <c r="BEQ2" s="871"/>
      <c r="BER2" s="871"/>
      <c r="BES2" s="871"/>
      <c r="BET2" s="871"/>
      <c r="BEU2" s="871"/>
      <c r="BEV2" s="871"/>
      <c r="BEW2" s="871"/>
      <c r="BEX2" s="871"/>
      <c r="BEY2" s="871"/>
      <c r="BEZ2" s="871"/>
      <c r="BFA2" s="871"/>
      <c r="BFB2" s="871"/>
      <c r="BFC2" s="871"/>
      <c r="BFD2" s="871"/>
      <c r="BFE2" s="871"/>
      <c r="BFF2" s="871"/>
      <c r="BFG2" s="871"/>
      <c r="BFH2" s="871"/>
      <c r="BFI2" s="871"/>
      <c r="BFJ2" s="871"/>
      <c r="BFK2" s="871"/>
      <c r="BFL2" s="871"/>
      <c r="BFM2" s="871"/>
      <c r="BFN2" s="871"/>
      <c r="BFO2" s="871"/>
      <c r="BFP2" s="871"/>
      <c r="BFQ2" s="871"/>
      <c r="BFR2" s="871"/>
      <c r="BFS2" s="871"/>
      <c r="BFT2" s="871"/>
      <c r="BFU2" s="871"/>
      <c r="BFV2" s="871"/>
      <c r="BFW2" s="871"/>
      <c r="BFX2" s="871"/>
      <c r="BFY2" s="871"/>
      <c r="BFZ2" s="871"/>
      <c r="BGA2" s="871"/>
      <c r="BGB2" s="871"/>
      <c r="BGC2" s="871"/>
      <c r="BGD2" s="871"/>
      <c r="BGE2" s="871"/>
      <c r="BGF2" s="871"/>
      <c r="BGG2" s="871"/>
      <c r="BGH2" s="871"/>
      <c r="BGI2" s="871"/>
      <c r="BGJ2" s="871"/>
      <c r="BGK2" s="871"/>
      <c r="BGL2" s="871"/>
      <c r="BGM2" s="871"/>
      <c r="BGN2" s="871"/>
      <c r="BGO2" s="871"/>
      <c r="BGP2" s="871"/>
      <c r="BGQ2" s="871"/>
      <c r="BGR2" s="871"/>
      <c r="BGS2" s="871"/>
      <c r="BGT2" s="871"/>
      <c r="BGU2" s="871"/>
      <c r="BGV2" s="871"/>
      <c r="BGW2" s="871"/>
      <c r="BGX2" s="871"/>
      <c r="BGY2" s="871"/>
      <c r="BGZ2" s="871"/>
      <c r="BHA2" s="871"/>
      <c r="BHB2" s="871"/>
      <c r="BHC2" s="871"/>
      <c r="BHD2" s="871"/>
      <c r="BHE2" s="871"/>
      <c r="BHF2" s="871"/>
      <c r="BHG2" s="871"/>
      <c r="BHH2" s="871"/>
      <c r="BHI2" s="871"/>
      <c r="BHJ2" s="871"/>
      <c r="BHK2" s="871"/>
      <c r="BHL2" s="871"/>
      <c r="BHM2" s="871"/>
      <c r="BHN2" s="871"/>
      <c r="BHO2" s="871"/>
      <c r="BHP2" s="871"/>
      <c r="BHQ2" s="871"/>
      <c r="BHR2" s="871"/>
      <c r="BHS2" s="871"/>
      <c r="BHT2" s="871"/>
      <c r="BHU2" s="871"/>
      <c r="BHV2" s="871"/>
      <c r="BHW2" s="871"/>
      <c r="BHX2" s="871"/>
      <c r="BHY2" s="871"/>
      <c r="BHZ2" s="871"/>
      <c r="BIA2" s="871"/>
      <c r="BIB2" s="871"/>
      <c r="BIC2" s="871"/>
      <c r="BID2" s="871"/>
      <c r="BIE2" s="871"/>
      <c r="BIF2" s="871"/>
      <c r="BIG2" s="871"/>
      <c r="BIH2" s="871"/>
      <c r="BII2" s="871"/>
      <c r="BIJ2" s="871"/>
      <c r="BIK2" s="871"/>
      <c r="BIL2" s="871"/>
      <c r="BIM2" s="871"/>
      <c r="BIN2" s="871"/>
      <c r="BIO2" s="871"/>
      <c r="BIP2" s="871"/>
      <c r="BIQ2" s="871"/>
      <c r="BIR2" s="871"/>
      <c r="BIS2" s="871"/>
      <c r="BIT2" s="871"/>
      <c r="BIU2" s="871"/>
      <c r="BIV2" s="871"/>
      <c r="BIW2" s="871"/>
      <c r="BIX2" s="871"/>
      <c r="BIY2" s="871"/>
      <c r="BIZ2" s="871"/>
      <c r="BJA2" s="871"/>
      <c r="BJB2" s="871"/>
      <c r="BJC2" s="871"/>
      <c r="BJD2" s="871"/>
      <c r="BJE2" s="871"/>
      <c r="BJF2" s="871"/>
      <c r="BJG2" s="871"/>
      <c r="BJH2" s="871"/>
      <c r="BJI2" s="871"/>
      <c r="BJJ2" s="871"/>
      <c r="BJK2" s="871"/>
      <c r="BJL2" s="871"/>
      <c r="BJM2" s="871"/>
      <c r="BJN2" s="871"/>
      <c r="BJO2" s="871"/>
      <c r="BJP2" s="871"/>
      <c r="BJQ2" s="871"/>
      <c r="BJR2" s="871"/>
      <c r="BJS2" s="871"/>
      <c r="BJT2" s="871"/>
      <c r="BJU2" s="871"/>
      <c r="BJV2" s="871"/>
      <c r="BJW2" s="871"/>
      <c r="BJX2" s="871"/>
      <c r="BJY2" s="871"/>
      <c r="BJZ2" s="871"/>
      <c r="BKA2" s="871"/>
      <c r="BKB2" s="871"/>
      <c r="BKC2" s="871"/>
      <c r="BKD2" s="871"/>
      <c r="BKE2" s="871"/>
      <c r="BKF2" s="871"/>
      <c r="BKG2" s="871"/>
      <c r="BKH2" s="871"/>
      <c r="BKI2" s="871"/>
      <c r="BKJ2" s="871"/>
      <c r="BKK2" s="871"/>
      <c r="BKL2" s="871"/>
      <c r="BKM2" s="871"/>
      <c r="BKN2" s="871"/>
      <c r="BKO2" s="871"/>
      <c r="BKP2" s="871"/>
      <c r="BKQ2" s="871"/>
      <c r="BKR2" s="871"/>
      <c r="BKS2" s="871"/>
      <c r="BKT2" s="871"/>
      <c r="BKU2" s="871"/>
      <c r="BKV2" s="871"/>
      <c r="BKW2" s="871"/>
      <c r="BKX2" s="871"/>
      <c r="BKY2" s="871"/>
      <c r="BKZ2" s="871"/>
      <c r="BLA2" s="871"/>
      <c r="BLB2" s="871"/>
      <c r="BLC2" s="871"/>
      <c r="BLD2" s="871"/>
      <c r="BLE2" s="871"/>
      <c r="BLF2" s="871"/>
      <c r="BLG2" s="871"/>
      <c r="BLH2" s="871"/>
      <c r="BLI2" s="871"/>
      <c r="BLJ2" s="871"/>
      <c r="BLK2" s="871"/>
      <c r="BLL2" s="871"/>
      <c r="BLM2" s="871"/>
      <c r="BLN2" s="871"/>
      <c r="BLO2" s="871"/>
      <c r="BLP2" s="871"/>
      <c r="BLQ2" s="871"/>
      <c r="BLR2" s="871"/>
      <c r="BLS2" s="871"/>
      <c r="BLT2" s="871"/>
      <c r="BLU2" s="871"/>
      <c r="BLV2" s="871"/>
      <c r="BLW2" s="871"/>
      <c r="BLX2" s="871"/>
      <c r="BLY2" s="871"/>
      <c r="BLZ2" s="871"/>
      <c r="BMA2" s="871"/>
      <c r="BMB2" s="871"/>
      <c r="BMC2" s="871"/>
      <c r="BMD2" s="871"/>
      <c r="BME2" s="871"/>
      <c r="BMF2" s="871"/>
      <c r="BMG2" s="871"/>
      <c r="BMH2" s="871"/>
      <c r="BMI2" s="871"/>
      <c r="BMJ2" s="871"/>
      <c r="BMK2" s="871"/>
      <c r="BML2" s="871"/>
      <c r="BMM2" s="871"/>
      <c r="BMN2" s="871"/>
      <c r="BMO2" s="871"/>
      <c r="BMP2" s="871"/>
      <c r="BMQ2" s="871"/>
      <c r="BMR2" s="871"/>
      <c r="BMS2" s="871"/>
      <c r="BMT2" s="871"/>
      <c r="BMU2" s="871"/>
      <c r="BMV2" s="871"/>
      <c r="BMW2" s="871"/>
      <c r="BMX2" s="871"/>
      <c r="BMY2" s="871"/>
      <c r="BMZ2" s="871"/>
      <c r="BNA2" s="871"/>
      <c r="BNB2" s="871"/>
      <c r="BNC2" s="871"/>
      <c r="BND2" s="871"/>
      <c r="BNE2" s="871"/>
      <c r="BNF2" s="871"/>
      <c r="BNG2" s="871"/>
      <c r="BNH2" s="871"/>
      <c r="BNI2" s="871"/>
      <c r="BNJ2" s="871"/>
      <c r="BNK2" s="871"/>
      <c r="BNL2" s="871"/>
      <c r="BNM2" s="871"/>
      <c r="BNN2" s="871"/>
      <c r="BNO2" s="871"/>
      <c r="BNP2" s="871"/>
      <c r="BNQ2" s="871"/>
      <c r="BNR2" s="871"/>
      <c r="BNS2" s="871"/>
      <c r="BNT2" s="871"/>
      <c r="BNU2" s="871"/>
      <c r="BNV2" s="871"/>
      <c r="BNW2" s="871"/>
      <c r="BNX2" s="871"/>
      <c r="BNY2" s="871"/>
      <c r="BNZ2" s="871"/>
      <c r="BOA2" s="871"/>
      <c r="BOB2" s="871"/>
      <c r="BOC2" s="871"/>
      <c r="BOD2" s="871"/>
      <c r="BOE2" s="871"/>
      <c r="BOF2" s="871"/>
      <c r="BOG2" s="871"/>
      <c r="BOH2" s="871"/>
      <c r="BOI2" s="871"/>
      <c r="BOJ2" s="871"/>
      <c r="BOK2" s="871"/>
      <c r="BOL2" s="871"/>
      <c r="BOM2" s="871"/>
      <c r="BON2" s="871"/>
      <c r="BOO2" s="871"/>
      <c r="BOP2" s="871"/>
      <c r="BOQ2" s="871"/>
      <c r="BOR2" s="871"/>
      <c r="BOS2" s="871"/>
      <c r="BOT2" s="871"/>
      <c r="BOU2" s="871"/>
      <c r="BOV2" s="871"/>
      <c r="BOW2" s="871"/>
      <c r="BOX2" s="871"/>
      <c r="BOY2" s="871"/>
      <c r="BOZ2" s="871"/>
      <c r="BPA2" s="871"/>
      <c r="BPB2" s="871"/>
      <c r="BPC2" s="871"/>
      <c r="BPD2" s="871"/>
      <c r="BPE2" s="871"/>
      <c r="BPF2" s="871"/>
      <c r="BPG2" s="871"/>
      <c r="BPH2" s="871"/>
      <c r="BPI2" s="871"/>
      <c r="BPJ2" s="871"/>
      <c r="BPK2" s="871"/>
      <c r="BPL2" s="871"/>
      <c r="BPM2" s="871"/>
      <c r="BPN2" s="871"/>
      <c r="BPO2" s="871"/>
      <c r="BPP2" s="871"/>
      <c r="BPQ2" s="871"/>
      <c r="BPR2" s="871"/>
      <c r="BPS2" s="871"/>
      <c r="BPT2" s="871"/>
      <c r="BPU2" s="871"/>
      <c r="BPV2" s="871"/>
      <c r="BPW2" s="871"/>
      <c r="BPX2" s="871"/>
      <c r="BPY2" s="871"/>
      <c r="BPZ2" s="871"/>
      <c r="BQA2" s="871"/>
      <c r="BQB2" s="871"/>
      <c r="BQC2" s="871"/>
      <c r="BQD2" s="871"/>
      <c r="BQE2" s="871"/>
      <c r="BQF2" s="871"/>
      <c r="BQG2" s="871"/>
      <c r="BQH2" s="871"/>
      <c r="BQI2" s="871"/>
      <c r="BQJ2" s="871"/>
      <c r="BQK2" s="871"/>
      <c r="BQL2" s="871"/>
      <c r="BQM2" s="871"/>
      <c r="BQN2" s="871"/>
      <c r="BQO2" s="871"/>
      <c r="BQP2" s="871"/>
      <c r="BQQ2" s="871"/>
      <c r="BQR2" s="871"/>
      <c r="BQS2" s="871"/>
      <c r="BQT2" s="871"/>
      <c r="BQU2" s="871"/>
      <c r="BQV2" s="871"/>
      <c r="BQW2" s="871"/>
      <c r="BQX2" s="871"/>
      <c r="BQY2" s="871"/>
      <c r="BQZ2" s="871"/>
      <c r="BRA2" s="871"/>
      <c r="BRB2" s="871"/>
      <c r="BRC2" s="871"/>
      <c r="BRD2" s="871"/>
      <c r="BRE2" s="871"/>
      <c r="BRF2" s="871"/>
      <c r="BRG2" s="871"/>
      <c r="BRH2" s="871"/>
      <c r="BRI2" s="871"/>
      <c r="BRJ2" s="871"/>
      <c r="BRK2" s="871"/>
      <c r="BRL2" s="871"/>
      <c r="BRM2" s="871"/>
      <c r="BRN2" s="871"/>
      <c r="BRO2" s="871"/>
      <c r="BRP2" s="871"/>
      <c r="BRQ2" s="871"/>
      <c r="BRR2" s="871"/>
      <c r="BRS2" s="871"/>
      <c r="BRT2" s="871"/>
      <c r="BRU2" s="871"/>
      <c r="BRV2" s="871"/>
      <c r="BRW2" s="871"/>
      <c r="BRX2" s="871"/>
      <c r="BRY2" s="871"/>
      <c r="BRZ2" s="871"/>
      <c r="BSA2" s="871"/>
      <c r="BSB2" s="871"/>
      <c r="BSC2" s="871"/>
      <c r="BSD2" s="871"/>
      <c r="BSE2" s="871"/>
      <c r="BSF2" s="871"/>
      <c r="BSG2" s="871"/>
      <c r="BSH2" s="871"/>
      <c r="BSI2" s="871"/>
      <c r="BSJ2" s="871"/>
      <c r="BSK2" s="871"/>
      <c r="BSL2" s="871"/>
      <c r="BSM2" s="871"/>
      <c r="BSN2" s="871"/>
      <c r="BSO2" s="871"/>
      <c r="BSP2" s="871"/>
      <c r="BSQ2" s="871"/>
      <c r="BSR2" s="871"/>
      <c r="BSS2" s="871"/>
      <c r="BST2" s="871"/>
      <c r="BSU2" s="871"/>
      <c r="BSV2" s="871"/>
      <c r="BSW2" s="871"/>
      <c r="BSX2" s="871"/>
      <c r="BSY2" s="871"/>
      <c r="BSZ2" s="871"/>
      <c r="BTA2" s="871"/>
      <c r="BTB2" s="871"/>
      <c r="BTC2" s="871"/>
      <c r="BTD2" s="871"/>
      <c r="BTE2" s="871"/>
      <c r="BTF2" s="871"/>
      <c r="BTG2" s="871"/>
      <c r="BTH2" s="871"/>
      <c r="BTI2" s="871"/>
      <c r="BTJ2" s="871"/>
      <c r="BTK2" s="871"/>
      <c r="BTL2" s="871"/>
      <c r="BTM2" s="871"/>
      <c r="BTN2" s="871"/>
      <c r="BTO2" s="871"/>
      <c r="BTP2" s="871"/>
      <c r="BTQ2" s="871"/>
      <c r="BTR2" s="871"/>
      <c r="BTS2" s="871"/>
      <c r="BTT2" s="871"/>
      <c r="BTU2" s="871"/>
      <c r="BTV2" s="871"/>
      <c r="BTW2" s="871"/>
      <c r="BTX2" s="871"/>
      <c r="BTY2" s="871"/>
      <c r="BTZ2" s="871"/>
      <c r="BUA2" s="871"/>
      <c r="BUB2" s="871"/>
      <c r="BUC2" s="871"/>
      <c r="BUD2" s="871"/>
      <c r="BUE2" s="871"/>
      <c r="BUF2" s="871"/>
      <c r="BUG2" s="871"/>
      <c r="BUH2" s="871"/>
      <c r="BUI2" s="871"/>
      <c r="BUJ2" s="871"/>
      <c r="BUK2" s="871"/>
      <c r="BUL2" s="871"/>
      <c r="BUM2" s="871"/>
      <c r="BUN2" s="871"/>
      <c r="BUO2" s="871"/>
      <c r="BUP2" s="871"/>
      <c r="BUQ2" s="871"/>
      <c r="BUR2" s="871"/>
      <c r="BUS2" s="871"/>
      <c r="BUT2" s="871"/>
      <c r="BUU2" s="871"/>
      <c r="BUV2" s="871"/>
      <c r="BUW2" s="871"/>
      <c r="BUX2" s="871"/>
      <c r="BUY2" s="871"/>
      <c r="BUZ2" s="871"/>
      <c r="BVA2" s="871"/>
      <c r="BVB2" s="871"/>
      <c r="BVC2" s="871"/>
      <c r="BVD2" s="871"/>
      <c r="BVE2" s="871"/>
      <c r="BVF2" s="871"/>
      <c r="BVG2" s="871"/>
      <c r="BVH2" s="871"/>
      <c r="BVI2" s="871"/>
      <c r="BVJ2" s="871"/>
      <c r="BVK2" s="871"/>
      <c r="BVL2" s="871"/>
      <c r="BVM2" s="871"/>
      <c r="BVN2" s="871"/>
      <c r="BVO2" s="871"/>
      <c r="BVP2" s="871"/>
      <c r="BVQ2" s="871"/>
      <c r="BVR2" s="871"/>
      <c r="BVS2" s="871"/>
      <c r="BVT2" s="871"/>
      <c r="BVU2" s="871"/>
      <c r="BVV2" s="871"/>
      <c r="BVW2" s="871"/>
      <c r="BVX2" s="871"/>
      <c r="BVY2" s="871"/>
      <c r="BVZ2" s="871"/>
      <c r="BWA2" s="871"/>
      <c r="BWB2" s="871"/>
      <c r="BWC2" s="871"/>
      <c r="BWD2" s="871"/>
      <c r="BWE2" s="871"/>
      <c r="BWF2" s="871"/>
      <c r="BWG2" s="871"/>
      <c r="BWH2" s="871"/>
      <c r="BWI2" s="871"/>
      <c r="BWJ2" s="871"/>
      <c r="BWK2" s="871"/>
      <c r="BWL2" s="871"/>
      <c r="BWM2" s="871"/>
      <c r="BWN2" s="871"/>
      <c r="BWO2" s="871"/>
      <c r="BWP2" s="871"/>
      <c r="BWQ2" s="871"/>
      <c r="BWR2" s="871"/>
      <c r="BWS2" s="871"/>
      <c r="BWT2" s="871"/>
      <c r="BWU2" s="871"/>
      <c r="BWV2" s="871"/>
      <c r="BWW2" s="871"/>
      <c r="BWX2" s="871"/>
      <c r="BWY2" s="871"/>
      <c r="BWZ2" s="871"/>
      <c r="BXA2" s="871"/>
      <c r="BXB2" s="871"/>
      <c r="BXC2" s="871"/>
      <c r="BXD2" s="871"/>
      <c r="BXE2" s="871"/>
      <c r="BXF2" s="871"/>
      <c r="BXG2" s="871"/>
      <c r="BXH2" s="871"/>
      <c r="BXI2" s="871"/>
      <c r="BXJ2" s="871"/>
      <c r="BXK2" s="871"/>
      <c r="BXL2" s="871"/>
      <c r="BXM2" s="871"/>
      <c r="BXN2" s="871"/>
      <c r="BXO2" s="871"/>
      <c r="BXP2" s="871"/>
      <c r="BXQ2" s="871"/>
      <c r="BXR2" s="871"/>
      <c r="BXS2" s="871"/>
      <c r="BXT2" s="871"/>
      <c r="BXU2" s="871"/>
      <c r="BXV2" s="871"/>
      <c r="BXW2" s="871"/>
      <c r="BXX2" s="871"/>
      <c r="BXY2" s="871"/>
      <c r="BXZ2" s="871"/>
      <c r="BYA2" s="871"/>
      <c r="BYB2" s="871"/>
      <c r="BYC2" s="871"/>
      <c r="BYD2" s="871"/>
      <c r="BYE2" s="871"/>
      <c r="BYF2" s="871"/>
      <c r="BYG2" s="871"/>
      <c r="BYH2" s="871"/>
      <c r="BYI2" s="871"/>
      <c r="BYJ2" s="871"/>
      <c r="BYK2" s="871"/>
      <c r="BYL2" s="871"/>
      <c r="BYM2" s="871"/>
      <c r="BYN2" s="871"/>
      <c r="BYO2" s="871"/>
      <c r="BYP2" s="871"/>
      <c r="BYQ2" s="871"/>
      <c r="BYR2" s="871"/>
      <c r="BYS2" s="871"/>
      <c r="BYT2" s="871"/>
      <c r="BYU2" s="871"/>
      <c r="BYV2" s="871"/>
      <c r="BYW2" s="871"/>
      <c r="BYX2" s="871"/>
      <c r="BYY2" s="871"/>
      <c r="BYZ2" s="871"/>
      <c r="BZA2" s="871"/>
      <c r="BZB2" s="871"/>
      <c r="BZC2" s="871"/>
      <c r="BZD2" s="871"/>
      <c r="BZE2" s="871"/>
      <c r="BZF2" s="871"/>
      <c r="BZG2" s="871"/>
      <c r="BZH2" s="871"/>
      <c r="BZI2" s="871"/>
      <c r="BZJ2" s="871"/>
      <c r="BZK2" s="871"/>
      <c r="BZL2" s="871"/>
      <c r="BZM2" s="871"/>
      <c r="BZN2" s="871"/>
      <c r="BZO2" s="871"/>
      <c r="BZP2" s="871"/>
      <c r="BZQ2" s="871"/>
      <c r="BZR2" s="871"/>
      <c r="BZS2" s="871"/>
      <c r="BZT2" s="871"/>
      <c r="BZU2" s="871"/>
      <c r="BZV2" s="871"/>
      <c r="BZW2" s="871"/>
      <c r="BZX2" s="871"/>
      <c r="BZY2" s="871"/>
      <c r="BZZ2" s="871"/>
      <c r="CAA2" s="871"/>
      <c r="CAB2" s="871"/>
      <c r="CAC2" s="871"/>
      <c r="CAD2" s="871"/>
      <c r="CAE2" s="871"/>
      <c r="CAF2" s="871"/>
      <c r="CAG2" s="871"/>
      <c r="CAH2" s="871"/>
      <c r="CAI2" s="871"/>
      <c r="CAJ2" s="871"/>
      <c r="CAK2" s="871"/>
      <c r="CAL2" s="871"/>
      <c r="CAM2" s="871"/>
      <c r="CAN2" s="871"/>
      <c r="CAO2" s="871"/>
      <c r="CAP2" s="871"/>
      <c r="CAQ2" s="871"/>
      <c r="CAR2" s="871"/>
      <c r="CAS2" s="871"/>
      <c r="CAT2" s="871"/>
      <c r="CAU2" s="871"/>
      <c r="CAV2" s="871"/>
      <c r="CAW2" s="871"/>
      <c r="CAX2" s="871"/>
      <c r="CAY2" s="871"/>
      <c r="CAZ2" s="871"/>
      <c r="CBA2" s="871"/>
      <c r="CBB2" s="871"/>
      <c r="CBC2" s="871"/>
      <c r="CBD2" s="871"/>
      <c r="CBE2" s="871"/>
      <c r="CBF2" s="871"/>
      <c r="CBG2" s="871"/>
      <c r="CBH2" s="871"/>
      <c r="CBI2" s="871"/>
      <c r="CBJ2" s="871"/>
      <c r="CBK2" s="871"/>
      <c r="CBL2" s="871"/>
      <c r="CBM2" s="871"/>
      <c r="CBN2" s="871"/>
      <c r="CBO2" s="871"/>
      <c r="CBP2" s="871"/>
      <c r="CBQ2" s="871"/>
      <c r="CBR2" s="871"/>
      <c r="CBS2" s="871"/>
      <c r="CBT2" s="871"/>
      <c r="CBU2" s="871"/>
      <c r="CBV2" s="871"/>
      <c r="CBW2" s="871"/>
      <c r="CBX2" s="871"/>
      <c r="CBY2" s="871"/>
      <c r="CBZ2" s="871"/>
      <c r="CCA2" s="871"/>
      <c r="CCB2" s="871"/>
      <c r="CCC2" s="871"/>
      <c r="CCD2" s="871"/>
      <c r="CCE2" s="871"/>
      <c r="CCF2" s="871"/>
      <c r="CCG2" s="871"/>
      <c r="CCH2" s="871"/>
      <c r="CCI2" s="871"/>
      <c r="CCJ2" s="871"/>
      <c r="CCK2" s="871"/>
      <c r="CCL2" s="871"/>
      <c r="CCM2" s="871"/>
      <c r="CCN2" s="871"/>
      <c r="CCO2" s="871"/>
      <c r="CCP2" s="871"/>
      <c r="CCQ2" s="871"/>
      <c r="CCR2" s="871"/>
      <c r="CCS2" s="871"/>
      <c r="CCT2" s="871"/>
      <c r="CCU2" s="871"/>
      <c r="CCV2" s="871"/>
      <c r="CCW2" s="871"/>
      <c r="CCX2" s="871"/>
      <c r="CCY2" s="871"/>
      <c r="CCZ2" s="871"/>
      <c r="CDA2" s="871"/>
      <c r="CDB2" s="871"/>
      <c r="CDC2" s="871"/>
      <c r="CDD2" s="871"/>
      <c r="CDE2" s="871"/>
      <c r="CDF2" s="871"/>
      <c r="CDG2" s="871"/>
      <c r="CDH2" s="871"/>
      <c r="CDI2" s="871"/>
      <c r="CDJ2" s="871"/>
      <c r="CDK2" s="871"/>
      <c r="CDL2" s="871"/>
      <c r="CDM2" s="871"/>
      <c r="CDN2" s="871"/>
      <c r="CDO2" s="871"/>
      <c r="CDP2" s="871"/>
      <c r="CDQ2" s="871"/>
      <c r="CDR2" s="871"/>
      <c r="CDS2" s="871"/>
      <c r="CDT2" s="871"/>
      <c r="CDU2" s="871"/>
      <c r="CDV2" s="871"/>
      <c r="CDW2" s="871"/>
      <c r="CDX2" s="871"/>
      <c r="CDY2" s="871"/>
      <c r="CDZ2" s="871"/>
      <c r="CEA2" s="871"/>
      <c r="CEB2" s="871"/>
      <c r="CEC2" s="871"/>
      <c r="CED2" s="871"/>
      <c r="CEE2" s="871"/>
      <c r="CEF2" s="871"/>
      <c r="CEG2" s="871"/>
      <c r="CEH2" s="871"/>
      <c r="CEI2" s="871"/>
      <c r="CEJ2" s="871"/>
      <c r="CEK2" s="871"/>
      <c r="CEL2" s="871"/>
      <c r="CEM2" s="871"/>
      <c r="CEN2" s="871"/>
      <c r="CEO2" s="871"/>
      <c r="CEP2" s="871"/>
      <c r="CEQ2" s="871"/>
      <c r="CER2" s="871"/>
      <c r="CES2" s="871"/>
      <c r="CET2" s="871"/>
      <c r="CEU2" s="871"/>
      <c r="CEV2" s="871"/>
      <c r="CEW2" s="871"/>
      <c r="CEX2" s="871"/>
      <c r="CEY2" s="871"/>
      <c r="CEZ2" s="871"/>
      <c r="CFA2" s="871"/>
      <c r="CFB2" s="871"/>
      <c r="CFC2" s="871"/>
      <c r="CFD2" s="871"/>
      <c r="CFE2" s="871"/>
      <c r="CFF2" s="871"/>
      <c r="CFG2" s="871"/>
      <c r="CFH2" s="871"/>
      <c r="CFI2" s="871"/>
      <c r="CFJ2" s="871"/>
      <c r="CFK2" s="871"/>
      <c r="CFL2" s="871"/>
      <c r="CFM2" s="871"/>
      <c r="CFN2" s="871"/>
      <c r="CFO2" s="871"/>
      <c r="CFP2" s="871"/>
      <c r="CFQ2" s="871"/>
      <c r="CFR2" s="871"/>
      <c r="CFS2" s="871"/>
      <c r="CFT2" s="871"/>
      <c r="CFU2" s="871"/>
      <c r="CFV2" s="871"/>
      <c r="CFW2" s="871"/>
      <c r="CFX2" s="871"/>
      <c r="CFY2" s="871"/>
      <c r="CFZ2" s="871"/>
      <c r="CGA2" s="871"/>
      <c r="CGB2" s="871"/>
      <c r="CGC2" s="871"/>
      <c r="CGD2" s="871"/>
      <c r="CGE2" s="871"/>
      <c r="CGF2" s="871"/>
      <c r="CGG2" s="871"/>
      <c r="CGH2" s="871"/>
      <c r="CGI2" s="871"/>
      <c r="CGJ2" s="871"/>
      <c r="CGK2" s="871"/>
      <c r="CGL2" s="871"/>
      <c r="CGM2" s="871"/>
      <c r="CGN2" s="871"/>
      <c r="CGO2" s="871"/>
      <c r="CGP2" s="871"/>
      <c r="CGQ2" s="871"/>
      <c r="CGR2" s="871"/>
      <c r="CGS2" s="871"/>
      <c r="CGT2" s="871"/>
      <c r="CGU2" s="871"/>
      <c r="CGV2" s="871"/>
      <c r="CGW2" s="871"/>
      <c r="CGX2" s="871"/>
      <c r="CGY2" s="871"/>
      <c r="CGZ2" s="871"/>
      <c r="CHA2" s="871"/>
      <c r="CHB2" s="871"/>
      <c r="CHC2" s="871"/>
      <c r="CHD2" s="871"/>
      <c r="CHE2" s="871"/>
      <c r="CHF2" s="871"/>
      <c r="CHG2" s="871"/>
      <c r="CHH2" s="871"/>
      <c r="CHI2" s="871"/>
      <c r="CHJ2" s="871"/>
      <c r="CHK2" s="871"/>
      <c r="CHL2" s="871"/>
      <c r="CHM2" s="871"/>
      <c r="CHN2" s="871"/>
      <c r="CHO2" s="871"/>
      <c r="CHP2" s="871"/>
      <c r="CHQ2" s="871"/>
      <c r="CHR2" s="871"/>
      <c r="CHS2" s="871"/>
      <c r="CHT2" s="871"/>
      <c r="CHU2" s="871"/>
      <c r="CHV2" s="871"/>
      <c r="CHW2" s="871"/>
      <c r="CHX2" s="871"/>
      <c r="CHY2" s="871"/>
      <c r="CHZ2" s="871"/>
      <c r="CIA2" s="871"/>
      <c r="CIB2" s="871"/>
      <c r="CIC2" s="871"/>
      <c r="CID2" s="871"/>
      <c r="CIE2" s="871"/>
      <c r="CIF2" s="871"/>
      <c r="CIG2" s="871"/>
      <c r="CIH2" s="871"/>
      <c r="CII2" s="871"/>
      <c r="CIJ2" s="871"/>
      <c r="CIK2" s="871"/>
      <c r="CIL2" s="871"/>
      <c r="CIM2" s="871"/>
      <c r="CIN2" s="871"/>
      <c r="CIO2" s="871"/>
      <c r="CIP2" s="871"/>
      <c r="CIQ2" s="871"/>
      <c r="CIR2" s="871"/>
      <c r="CIS2" s="871"/>
      <c r="CIT2" s="871"/>
      <c r="CIU2" s="871"/>
      <c r="CIV2" s="871"/>
      <c r="CIW2" s="871"/>
      <c r="CIX2" s="871"/>
      <c r="CIY2" s="871"/>
      <c r="CIZ2" s="871"/>
      <c r="CJA2" s="871"/>
      <c r="CJB2" s="871"/>
      <c r="CJC2" s="871"/>
      <c r="CJD2" s="871"/>
      <c r="CJE2" s="871"/>
      <c r="CJF2" s="871"/>
      <c r="CJG2" s="871"/>
      <c r="CJH2" s="871"/>
      <c r="CJI2" s="871"/>
      <c r="CJJ2" s="871"/>
      <c r="CJK2" s="871"/>
      <c r="CJL2" s="871"/>
      <c r="CJM2" s="871"/>
      <c r="CJN2" s="871"/>
      <c r="CJO2" s="871"/>
      <c r="CJP2" s="871"/>
      <c r="CJQ2" s="871"/>
      <c r="CJR2" s="871"/>
      <c r="CJS2" s="871"/>
      <c r="CJT2" s="871"/>
      <c r="CJU2" s="871"/>
      <c r="CJV2" s="871"/>
      <c r="CJW2" s="871"/>
      <c r="CJX2" s="871"/>
      <c r="CJY2" s="871"/>
      <c r="CJZ2" s="871"/>
      <c r="CKA2" s="871"/>
      <c r="CKB2" s="871"/>
      <c r="CKC2" s="871"/>
      <c r="CKD2" s="871"/>
      <c r="CKE2" s="871"/>
      <c r="CKF2" s="871"/>
      <c r="CKG2" s="871"/>
      <c r="CKH2" s="871"/>
      <c r="CKI2" s="871"/>
      <c r="CKJ2" s="871"/>
      <c r="CKK2" s="871"/>
      <c r="CKL2" s="871"/>
      <c r="CKM2" s="871"/>
      <c r="CKN2" s="871"/>
      <c r="CKO2" s="871"/>
      <c r="CKP2" s="871"/>
      <c r="CKQ2" s="871"/>
      <c r="CKR2" s="871"/>
      <c r="CKS2" s="871"/>
      <c r="CKT2" s="871"/>
      <c r="CKU2" s="871"/>
      <c r="CKV2" s="871"/>
      <c r="CKW2" s="871"/>
      <c r="CKX2" s="871"/>
      <c r="CKY2" s="871"/>
      <c r="CKZ2" s="871"/>
      <c r="CLA2" s="871"/>
      <c r="CLB2" s="871"/>
      <c r="CLC2" s="871"/>
      <c r="CLD2" s="871"/>
      <c r="CLE2" s="871"/>
      <c r="CLF2" s="871"/>
      <c r="CLG2" s="871"/>
      <c r="CLH2" s="871"/>
      <c r="CLI2" s="871"/>
      <c r="CLJ2" s="871"/>
      <c r="CLK2" s="871"/>
      <c r="CLL2" s="871"/>
      <c r="CLM2" s="871"/>
      <c r="CLN2" s="871"/>
      <c r="CLO2" s="871"/>
      <c r="CLP2" s="871"/>
      <c r="CLQ2" s="871"/>
      <c r="CLR2" s="871"/>
      <c r="CLS2" s="871"/>
      <c r="CLT2" s="871"/>
      <c r="CLU2" s="871"/>
      <c r="CLV2" s="871"/>
      <c r="CLW2" s="871"/>
      <c r="CLX2" s="871"/>
      <c r="CLY2" s="871"/>
      <c r="CLZ2" s="871"/>
      <c r="CMA2" s="871"/>
      <c r="CMB2" s="871"/>
      <c r="CMC2" s="871"/>
      <c r="CMD2" s="871"/>
      <c r="CME2" s="871"/>
      <c r="CMF2" s="871"/>
      <c r="CMG2" s="871"/>
      <c r="CMH2" s="871"/>
      <c r="CMI2" s="871"/>
      <c r="CMJ2" s="871"/>
      <c r="CMK2" s="871"/>
      <c r="CML2" s="871"/>
      <c r="CMM2" s="871"/>
      <c r="CMN2" s="871"/>
      <c r="CMO2" s="871"/>
      <c r="CMP2" s="871"/>
      <c r="CMQ2" s="871"/>
      <c r="CMR2" s="871"/>
      <c r="CMS2" s="871"/>
      <c r="CMT2" s="871"/>
      <c r="CMU2" s="871"/>
      <c r="CMV2" s="871"/>
      <c r="CMW2" s="871"/>
      <c r="CMX2" s="871"/>
      <c r="CMY2" s="871"/>
      <c r="CMZ2" s="871"/>
      <c r="CNA2" s="871"/>
      <c r="CNB2" s="871"/>
      <c r="CNC2" s="871"/>
      <c r="CND2" s="871"/>
      <c r="CNE2" s="871"/>
      <c r="CNF2" s="871"/>
      <c r="CNG2" s="871"/>
      <c r="CNH2" s="871"/>
      <c r="CNI2" s="871"/>
      <c r="CNJ2" s="871"/>
      <c r="CNK2" s="871"/>
      <c r="CNL2" s="871"/>
      <c r="CNM2" s="871"/>
      <c r="CNN2" s="871"/>
      <c r="CNO2" s="871"/>
      <c r="CNP2" s="871"/>
      <c r="CNQ2" s="871"/>
      <c r="CNR2" s="871"/>
      <c r="CNS2" s="871"/>
      <c r="CNT2" s="871"/>
      <c r="CNU2" s="871"/>
      <c r="CNV2" s="871"/>
      <c r="CNW2" s="871"/>
      <c r="CNX2" s="871"/>
      <c r="CNY2" s="871"/>
      <c r="CNZ2" s="871"/>
      <c r="COA2" s="871"/>
      <c r="COB2" s="871"/>
      <c r="COC2" s="871"/>
      <c r="COD2" s="871"/>
      <c r="COE2" s="871"/>
      <c r="COF2" s="871"/>
      <c r="COG2" s="871"/>
      <c r="COH2" s="871"/>
      <c r="COI2" s="871"/>
      <c r="COJ2" s="871"/>
      <c r="COK2" s="871"/>
      <c r="COL2" s="871"/>
      <c r="COM2" s="871"/>
      <c r="CON2" s="871"/>
      <c r="COO2" s="871"/>
      <c r="COP2" s="871"/>
      <c r="COQ2" s="871"/>
      <c r="COR2" s="871"/>
      <c r="COS2" s="871"/>
      <c r="COT2" s="871"/>
      <c r="COU2" s="871"/>
      <c r="COV2" s="871"/>
      <c r="COW2" s="871"/>
      <c r="COX2" s="871"/>
      <c r="COY2" s="871"/>
      <c r="COZ2" s="871"/>
      <c r="CPA2" s="871"/>
      <c r="CPB2" s="871"/>
      <c r="CPC2" s="871"/>
      <c r="CPD2" s="871"/>
      <c r="CPE2" s="871"/>
      <c r="CPF2" s="871"/>
      <c r="CPG2" s="871"/>
      <c r="CPH2" s="871"/>
      <c r="CPI2" s="871"/>
      <c r="CPJ2" s="871"/>
      <c r="CPK2" s="871"/>
      <c r="CPL2" s="871"/>
      <c r="CPM2" s="871"/>
      <c r="CPN2" s="871"/>
      <c r="CPO2" s="871"/>
      <c r="CPP2" s="871"/>
      <c r="CPQ2" s="871"/>
      <c r="CPR2" s="871"/>
      <c r="CPS2" s="871"/>
      <c r="CPT2" s="871"/>
      <c r="CPU2" s="871"/>
      <c r="CPV2" s="871"/>
      <c r="CPW2" s="871"/>
      <c r="CPX2" s="871"/>
      <c r="CPY2" s="871"/>
      <c r="CPZ2" s="871"/>
      <c r="CQA2" s="871"/>
      <c r="CQB2" s="871"/>
      <c r="CQC2" s="871"/>
      <c r="CQD2" s="871"/>
      <c r="CQE2" s="871"/>
      <c r="CQF2" s="871"/>
      <c r="CQG2" s="871"/>
      <c r="CQH2" s="871"/>
      <c r="CQI2" s="871"/>
      <c r="CQJ2" s="871"/>
      <c r="CQK2" s="871"/>
      <c r="CQL2" s="871"/>
      <c r="CQM2" s="871"/>
      <c r="CQN2" s="871"/>
      <c r="CQO2" s="871"/>
      <c r="CQP2" s="871"/>
      <c r="CQQ2" s="871"/>
      <c r="CQR2" s="871"/>
      <c r="CQS2" s="871"/>
      <c r="CQT2" s="871"/>
      <c r="CQU2" s="871"/>
      <c r="CQV2" s="871"/>
      <c r="CQW2" s="871"/>
      <c r="CQX2" s="871"/>
      <c r="CQY2" s="871"/>
      <c r="CQZ2" s="871"/>
      <c r="CRA2" s="871"/>
      <c r="CRB2" s="871"/>
      <c r="CRC2" s="871"/>
      <c r="CRD2" s="871"/>
      <c r="CRE2" s="871"/>
      <c r="CRF2" s="871"/>
      <c r="CRG2" s="871"/>
      <c r="CRH2" s="871"/>
      <c r="CRI2" s="871"/>
      <c r="CRJ2" s="871"/>
      <c r="CRK2" s="871"/>
      <c r="CRL2" s="871"/>
      <c r="CRM2" s="871"/>
      <c r="CRN2" s="871"/>
      <c r="CRO2" s="871"/>
      <c r="CRP2" s="871"/>
      <c r="CRQ2" s="871"/>
      <c r="CRR2" s="871"/>
      <c r="CRS2" s="871"/>
      <c r="CRT2" s="871"/>
      <c r="CRU2" s="871"/>
      <c r="CRV2" s="871"/>
      <c r="CRW2" s="871"/>
      <c r="CRX2" s="871"/>
      <c r="CRY2" s="871"/>
      <c r="CRZ2" s="871"/>
      <c r="CSA2" s="871"/>
      <c r="CSB2" s="871"/>
      <c r="CSC2" s="871"/>
      <c r="CSD2" s="871"/>
      <c r="CSE2" s="871"/>
      <c r="CSF2" s="871"/>
      <c r="CSG2" s="871"/>
      <c r="CSH2" s="871"/>
      <c r="CSI2" s="871"/>
      <c r="CSJ2" s="871"/>
      <c r="CSK2" s="871"/>
      <c r="CSL2" s="871"/>
      <c r="CSM2" s="871"/>
      <c r="CSN2" s="871"/>
      <c r="CSO2" s="871"/>
      <c r="CSP2" s="871"/>
      <c r="CSQ2" s="871"/>
      <c r="CSR2" s="871"/>
      <c r="CSS2" s="871"/>
      <c r="CST2" s="871"/>
      <c r="CSU2" s="871"/>
      <c r="CSV2" s="871"/>
      <c r="CSW2" s="871"/>
      <c r="CSX2" s="871"/>
      <c r="CSY2" s="871"/>
      <c r="CSZ2" s="871"/>
      <c r="CTA2" s="871"/>
      <c r="CTB2" s="871"/>
      <c r="CTC2" s="871"/>
      <c r="CTD2" s="871"/>
      <c r="CTE2" s="871"/>
      <c r="CTF2" s="871"/>
      <c r="CTG2" s="871"/>
      <c r="CTH2" s="871"/>
      <c r="CTI2" s="871"/>
      <c r="CTJ2" s="871"/>
      <c r="CTK2" s="871"/>
      <c r="CTL2" s="871"/>
      <c r="CTM2" s="871"/>
      <c r="CTN2" s="871"/>
      <c r="CTO2" s="871"/>
      <c r="CTP2" s="871"/>
      <c r="CTQ2" s="871"/>
      <c r="CTR2" s="871"/>
      <c r="CTS2" s="871"/>
      <c r="CTT2" s="871"/>
      <c r="CTU2" s="871"/>
      <c r="CTV2" s="871"/>
      <c r="CTW2" s="871"/>
      <c r="CTX2" s="871"/>
      <c r="CTY2" s="871"/>
      <c r="CTZ2" s="871"/>
      <c r="CUA2" s="871"/>
      <c r="CUB2" s="871"/>
      <c r="CUC2" s="871"/>
      <c r="CUD2" s="871"/>
      <c r="CUE2" s="871"/>
      <c r="CUF2" s="871"/>
      <c r="CUG2" s="871"/>
      <c r="CUH2" s="871"/>
      <c r="CUI2" s="871"/>
      <c r="CUJ2" s="871"/>
      <c r="CUK2" s="871"/>
      <c r="CUL2" s="871"/>
      <c r="CUM2" s="871"/>
      <c r="CUN2" s="871"/>
      <c r="CUO2" s="871"/>
      <c r="CUP2" s="871"/>
      <c r="CUQ2" s="871"/>
      <c r="CUR2" s="871"/>
      <c r="CUS2" s="871"/>
      <c r="CUT2" s="871"/>
      <c r="CUU2" s="871"/>
      <c r="CUV2" s="871"/>
      <c r="CUW2" s="871"/>
      <c r="CUX2" s="871"/>
      <c r="CUY2" s="871"/>
      <c r="CUZ2" s="871"/>
      <c r="CVA2" s="871"/>
      <c r="CVB2" s="871"/>
      <c r="CVC2" s="871"/>
      <c r="CVD2" s="871"/>
      <c r="CVE2" s="871"/>
      <c r="CVF2" s="871"/>
      <c r="CVG2" s="871"/>
      <c r="CVH2" s="871"/>
      <c r="CVI2" s="871"/>
      <c r="CVJ2" s="871"/>
      <c r="CVK2" s="871"/>
      <c r="CVL2" s="871"/>
      <c r="CVM2" s="871"/>
      <c r="CVN2" s="871"/>
      <c r="CVO2" s="871"/>
      <c r="CVP2" s="871"/>
      <c r="CVQ2" s="871"/>
      <c r="CVR2" s="871"/>
      <c r="CVS2" s="871"/>
      <c r="CVT2" s="871"/>
      <c r="CVU2" s="871"/>
      <c r="CVV2" s="871"/>
      <c r="CVW2" s="871"/>
      <c r="CVX2" s="871"/>
      <c r="CVY2" s="871"/>
      <c r="CVZ2" s="871"/>
      <c r="CWA2" s="871"/>
      <c r="CWB2" s="871"/>
      <c r="CWC2" s="871"/>
      <c r="CWD2" s="871"/>
      <c r="CWE2" s="871"/>
      <c r="CWF2" s="871"/>
      <c r="CWG2" s="871"/>
      <c r="CWH2" s="871"/>
      <c r="CWI2" s="871"/>
      <c r="CWJ2" s="871"/>
      <c r="CWK2" s="871"/>
      <c r="CWL2" s="871"/>
      <c r="CWM2" s="871"/>
      <c r="CWN2" s="871"/>
      <c r="CWO2" s="871"/>
      <c r="CWP2" s="871"/>
      <c r="CWQ2" s="871"/>
      <c r="CWR2" s="871"/>
      <c r="CWS2" s="871"/>
      <c r="CWT2" s="871"/>
      <c r="CWU2" s="871"/>
      <c r="CWV2" s="871"/>
      <c r="CWW2" s="871"/>
      <c r="CWX2" s="871"/>
      <c r="CWY2" s="871"/>
      <c r="CWZ2" s="871"/>
      <c r="CXA2" s="871"/>
      <c r="CXB2" s="871"/>
      <c r="CXC2" s="871"/>
      <c r="CXD2" s="871"/>
      <c r="CXE2" s="871"/>
      <c r="CXF2" s="871"/>
      <c r="CXG2" s="871"/>
      <c r="CXH2" s="871"/>
      <c r="CXI2" s="871"/>
      <c r="CXJ2" s="871"/>
      <c r="CXK2" s="871"/>
      <c r="CXL2" s="871"/>
      <c r="CXM2" s="871"/>
      <c r="CXN2" s="871"/>
      <c r="CXO2" s="871"/>
      <c r="CXP2" s="871"/>
      <c r="CXQ2" s="871"/>
      <c r="CXR2" s="871"/>
      <c r="CXS2" s="871"/>
      <c r="CXT2" s="871"/>
      <c r="CXU2" s="871"/>
      <c r="CXV2" s="871"/>
      <c r="CXW2" s="871"/>
      <c r="CXX2" s="871"/>
      <c r="CXY2" s="871"/>
      <c r="CXZ2" s="871"/>
      <c r="CYA2" s="871"/>
      <c r="CYB2" s="871"/>
      <c r="CYC2" s="871"/>
      <c r="CYD2" s="871"/>
      <c r="CYE2" s="871"/>
      <c r="CYF2" s="871"/>
      <c r="CYG2" s="871"/>
      <c r="CYH2" s="871"/>
      <c r="CYI2" s="871"/>
      <c r="CYJ2" s="871"/>
      <c r="CYK2" s="871"/>
      <c r="CYL2" s="871"/>
      <c r="CYM2" s="871"/>
      <c r="CYN2" s="871"/>
      <c r="CYO2" s="871"/>
      <c r="CYP2" s="871"/>
      <c r="CYQ2" s="871"/>
      <c r="CYR2" s="871"/>
      <c r="CYS2" s="871"/>
      <c r="CYT2" s="871"/>
      <c r="CYU2" s="871"/>
      <c r="CYV2" s="871"/>
      <c r="CYW2" s="871"/>
      <c r="CYX2" s="871"/>
      <c r="CYY2" s="871"/>
      <c r="CYZ2" s="871"/>
      <c r="CZA2" s="871"/>
      <c r="CZB2" s="871"/>
      <c r="CZC2" s="871"/>
      <c r="CZD2" s="871"/>
      <c r="CZE2" s="871"/>
      <c r="CZF2" s="871"/>
      <c r="CZG2" s="871"/>
      <c r="CZH2" s="871"/>
      <c r="CZI2" s="871"/>
      <c r="CZJ2" s="871"/>
      <c r="CZK2" s="871"/>
      <c r="CZL2" s="871"/>
      <c r="CZM2" s="871"/>
      <c r="CZN2" s="871"/>
      <c r="CZO2" s="871"/>
      <c r="CZP2" s="871"/>
      <c r="CZQ2" s="871"/>
      <c r="CZR2" s="871"/>
      <c r="CZS2" s="871"/>
      <c r="CZT2" s="871"/>
      <c r="CZU2" s="871"/>
      <c r="CZV2" s="871"/>
      <c r="CZW2" s="871"/>
      <c r="CZX2" s="871"/>
      <c r="CZY2" s="871"/>
      <c r="CZZ2" s="871"/>
      <c r="DAA2" s="871"/>
      <c r="DAB2" s="871"/>
      <c r="DAC2" s="871"/>
      <c r="DAD2" s="871"/>
      <c r="DAE2" s="871"/>
      <c r="DAF2" s="871"/>
      <c r="DAG2" s="871"/>
      <c r="DAH2" s="871"/>
      <c r="DAI2" s="871"/>
      <c r="DAJ2" s="871"/>
      <c r="DAK2" s="871"/>
      <c r="DAL2" s="871"/>
      <c r="DAM2" s="871"/>
      <c r="DAN2" s="871"/>
      <c r="DAO2" s="871"/>
      <c r="DAP2" s="871"/>
      <c r="DAQ2" s="871"/>
      <c r="DAR2" s="871"/>
      <c r="DAS2" s="871"/>
      <c r="DAT2" s="871"/>
      <c r="DAU2" s="871"/>
      <c r="DAV2" s="871"/>
      <c r="DAW2" s="871"/>
      <c r="DAX2" s="871"/>
      <c r="DAY2" s="871"/>
      <c r="DAZ2" s="871"/>
      <c r="DBA2" s="871"/>
      <c r="DBB2" s="871"/>
      <c r="DBC2" s="871"/>
      <c r="DBD2" s="871"/>
      <c r="DBE2" s="871"/>
      <c r="DBF2" s="871"/>
      <c r="DBG2" s="871"/>
      <c r="DBH2" s="871"/>
      <c r="DBI2" s="871"/>
      <c r="DBJ2" s="871"/>
      <c r="DBK2" s="871"/>
      <c r="DBL2" s="871"/>
      <c r="DBM2" s="871"/>
      <c r="DBN2" s="871"/>
      <c r="DBO2" s="871"/>
      <c r="DBP2" s="871"/>
      <c r="DBQ2" s="871"/>
      <c r="DBR2" s="871"/>
      <c r="DBS2" s="871"/>
      <c r="DBT2" s="871"/>
      <c r="DBU2" s="871"/>
      <c r="DBV2" s="871"/>
      <c r="DBW2" s="871"/>
      <c r="DBX2" s="871"/>
      <c r="DBY2" s="871"/>
      <c r="DBZ2" s="871"/>
      <c r="DCA2" s="871"/>
      <c r="DCB2" s="871"/>
      <c r="DCC2" s="871"/>
      <c r="DCD2" s="871"/>
      <c r="DCE2" s="871"/>
      <c r="DCF2" s="871"/>
      <c r="DCG2" s="871"/>
      <c r="DCH2" s="871"/>
      <c r="DCI2" s="871"/>
      <c r="DCJ2" s="871"/>
      <c r="DCK2" s="871"/>
      <c r="DCL2" s="871"/>
      <c r="DCM2" s="871"/>
      <c r="DCN2" s="871"/>
      <c r="DCO2" s="871"/>
      <c r="DCP2" s="871"/>
      <c r="DCQ2" s="871"/>
      <c r="DCR2" s="871"/>
      <c r="DCS2" s="871"/>
      <c r="DCT2" s="871"/>
      <c r="DCU2" s="871"/>
      <c r="DCV2" s="871"/>
      <c r="DCW2" s="871"/>
      <c r="DCX2" s="871"/>
      <c r="DCY2" s="871"/>
      <c r="DCZ2" s="871"/>
      <c r="DDA2" s="871"/>
      <c r="DDB2" s="871"/>
      <c r="DDC2" s="871"/>
      <c r="DDD2" s="871"/>
      <c r="DDE2" s="871"/>
      <c r="DDF2" s="871"/>
      <c r="DDG2" s="871"/>
      <c r="DDH2" s="871"/>
      <c r="DDI2" s="871"/>
      <c r="DDJ2" s="871"/>
      <c r="DDK2" s="871"/>
      <c r="DDL2" s="871"/>
      <c r="DDM2" s="871"/>
      <c r="DDN2" s="871"/>
      <c r="DDO2" s="871"/>
      <c r="DDP2" s="871"/>
      <c r="DDQ2" s="871"/>
      <c r="DDR2" s="871"/>
      <c r="DDS2" s="871"/>
      <c r="DDT2" s="871"/>
      <c r="DDU2" s="871"/>
      <c r="DDV2" s="871"/>
      <c r="DDW2" s="871"/>
      <c r="DDX2" s="871"/>
      <c r="DDY2" s="871"/>
      <c r="DDZ2" s="871"/>
      <c r="DEA2" s="871"/>
      <c r="DEB2" s="871"/>
      <c r="DEC2" s="871"/>
      <c r="DED2" s="871"/>
      <c r="DEE2" s="871"/>
      <c r="DEF2" s="871"/>
      <c r="DEG2" s="871"/>
      <c r="DEH2" s="871"/>
      <c r="DEI2" s="871"/>
      <c r="DEJ2" s="871"/>
      <c r="DEK2" s="871"/>
      <c r="DEL2" s="871"/>
      <c r="DEM2" s="871"/>
      <c r="DEN2" s="871"/>
      <c r="DEO2" s="871"/>
      <c r="DEP2" s="871"/>
      <c r="DEQ2" s="871"/>
      <c r="DER2" s="871"/>
      <c r="DES2" s="871"/>
      <c r="DET2" s="871"/>
      <c r="DEU2" s="871"/>
      <c r="DEV2" s="871"/>
      <c r="DEW2" s="871"/>
      <c r="DEX2" s="871"/>
      <c r="DEY2" s="871"/>
      <c r="DEZ2" s="871"/>
      <c r="DFA2" s="871"/>
      <c r="DFB2" s="871"/>
      <c r="DFC2" s="871"/>
      <c r="DFD2" s="871"/>
      <c r="DFE2" s="871"/>
      <c r="DFF2" s="871"/>
      <c r="DFG2" s="871"/>
      <c r="DFH2" s="871"/>
      <c r="DFI2" s="871"/>
      <c r="DFJ2" s="871"/>
      <c r="DFK2" s="871"/>
      <c r="DFL2" s="871"/>
      <c r="DFM2" s="871"/>
      <c r="DFN2" s="871"/>
      <c r="DFO2" s="871"/>
      <c r="DFP2" s="871"/>
      <c r="DFQ2" s="871"/>
      <c r="DFR2" s="871"/>
      <c r="DFS2" s="871"/>
      <c r="DFT2" s="871"/>
      <c r="DFU2" s="871"/>
      <c r="DFV2" s="871"/>
      <c r="DFW2" s="871"/>
      <c r="DFX2" s="871"/>
      <c r="DFY2" s="871"/>
      <c r="DFZ2" s="871"/>
      <c r="DGA2" s="871"/>
      <c r="DGB2" s="871"/>
      <c r="DGC2" s="871"/>
      <c r="DGD2" s="871"/>
      <c r="DGE2" s="871"/>
      <c r="DGF2" s="871"/>
      <c r="DGG2" s="871"/>
      <c r="DGH2" s="871"/>
      <c r="DGI2" s="871"/>
      <c r="DGJ2" s="871"/>
      <c r="DGK2" s="871"/>
      <c r="DGL2" s="871"/>
      <c r="DGM2" s="871"/>
      <c r="DGN2" s="871"/>
      <c r="DGO2" s="871"/>
      <c r="DGP2" s="871"/>
      <c r="DGQ2" s="871"/>
      <c r="DGR2" s="871"/>
      <c r="DGS2" s="871"/>
      <c r="DGT2" s="871"/>
      <c r="DGU2" s="871"/>
      <c r="DGV2" s="871"/>
      <c r="DGW2" s="871"/>
      <c r="DGX2" s="871"/>
      <c r="DGY2" s="871"/>
      <c r="DGZ2" s="871"/>
      <c r="DHA2" s="871"/>
      <c r="DHB2" s="871"/>
      <c r="DHC2" s="871"/>
      <c r="DHD2" s="871"/>
      <c r="DHE2" s="871"/>
      <c r="DHF2" s="871"/>
      <c r="DHG2" s="871"/>
      <c r="DHH2" s="871"/>
      <c r="DHI2" s="871"/>
      <c r="DHJ2" s="871"/>
      <c r="DHK2" s="871"/>
      <c r="DHL2" s="871"/>
      <c r="DHM2" s="871"/>
      <c r="DHN2" s="871"/>
      <c r="DHO2" s="871"/>
      <c r="DHP2" s="871"/>
      <c r="DHQ2" s="871"/>
      <c r="DHR2" s="871"/>
      <c r="DHS2" s="871"/>
      <c r="DHT2" s="871"/>
      <c r="DHU2" s="871"/>
      <c r="DHV2" s="871"/>
      <c r="DHW2" s="871"/>
      <c r="DHX2" s="871"/>
      <c r="DHY2" s="871"/>
      <c r="DHZ2" s="871"/>
      <c r="DIA2" s="871"/>
      <c r="DIB2" s="871"/>
      <c r="DIC2" s="871"/>
      <c r="DID2" s="871"/>
      <c r="DIE2" s="871"/>
      <c r="DIF2" s="871"/>
      <c r="DIG2" s="871"/>
      <c r="DIH2" s="871"/>
      <c r="DII2" s="871"/>
      <c r="DIJ2" s="871"/>
      <c r="DIK2" s="871"/>
      <c r="DIL2" s="871"/>
      <c r="DIM2" s="871"/>
      <c r="DIN2" s="871"/>
      <c r="DIO2" s="871"/>
      <c r="DIP2" s="871"/>
      <c r="DIQ2" s="871"/>
      <c r="DIR2" s="871"/>
      <c r="DIS2" s="871"/>
      <c r="DIT2" s="871"/>
      <c r="DIU2" s="871"/>
      <c r="DIV2" s="871"/>
      <c r="DIW2" s="871"/>
      <c r="DIX2" s="871"/>
      <c r="DIY2" s="871"/>
      <c r="DIZ2" s="871"/>
      <c r="DJA2" s="871"/>
      <c r="DJB2" s="871"/>
      <c r="DJC2" s="871"/>
      <c r="DJD2" s="871"/>
      <c r="DJE2" s="871"/>
      <c r="DJF2" s="871"/>
      <c r="DJG2" s="871"/>
      <c r="DJH2" s="871"/>
      <c r="DJI2" s="871"/>
      <c r="DJJ2" s="871"/>
      <c r="DJK2" s="871"/>
      <c r="DJL2" s="871"/>
      <c r="DJM2" s="871"/>
      <c r="DJN2" s="871"/>
      <c r="DJO2" s="871"/>
      <c r="DJP2" s="871"/>
      <c r="DJQ2" s="871"/>
      <c r="DJR2" s="871"/>
      <c r="DJS2" s="871"/>
      <c r="DJT2" s="871"/>
      <c r="DJU2" s="871"/>
      <c r="DJV2" s="871"/>
      <c r="DJW2" s="871"/>
      <c r="DJX2" s="871"/>
      <c r="DJY2" s="871"/>
      <c r="DJZ2" s="871"/>
      <c r="DKA2" s="871"/>
      <c r="DKB2" s="871"/>
      <c r="DKC2" s="871"/>
      <c r="DKD2" s="871"/>
      <c r="DKE2" s="871"/>
      <c r="DKF2" s="871"/>
      <c r="DKG2" s="871"/>
      <c r="DKH2" s="871"/>
      <c r="DKI2" s="871"/>
      <c r="DKJ2" s="871"/>
      <c r="DKK2" s="871"/>
      <c r="DKL2" s="871"/>
      <c r="DKM2" s="871"/>
      <c r="DKN2" s="871"/>
      <c r="DKO2" s="871"/>
      <c r="DKP2" s="871"/>
      <c r="DKQ2" s="871"/>
      <c r="DKR2" s="871"/>
      <c r="DKS2" s="871"/>
      <c r="DKT2" s="871"/>
      <c r="DKU2" s="871"/>
      <c r="DKV2" s="871"/>
      <c r="DKW2" s="871"/>
      <c r="DKX2" s="871"/>
      <c r="DKY2" s="871"/>
      <c r="DKZ2" s="871"/>
      <c r="DLA2" s="871"/>
      <c r="DLB2" s="871"/>
      <c r="DLC2" s="871"/>
      <c r="DLD2" s="871"/>
      <c r="DLE2" s="871"/>
      <c r="DLF2" s="871"/>
      <c r="DLG2" s="871"/>
      <c r="DLH2" s="871"/>
      <c r="DLI2" s="871"/>
      <c r="DLJ2" s="871"/>
      <c r="DLK2" s="871"/>
      <c r="DLL2" s="871"/>
      <c r="DLM2" s="871"/>
      <c r="DLN2" s="871"/>
      <c r="DLO2" s="871"/>
      <c r="DLP2" s="871"/>
      <c r="DLQ2" s="871"/>
      <c r="DLR2" s="871"/>
      <c r="DLS2" s="871"/>
      <c r="DLT2" s="871"/>
      <c r="DLU2" s="871"/>
      <c r="DLV2" s="871"/>
      <c r="DLW2" s="871"/>
      <c r="DLX2" s="871"/>
      <c r="DLY2" s="871"/>
      <c r="DLZ2" s="871"/>
      <c r="DMA2" s="871"/>
      <c r="DMB2" s="871"/>
      <c r="DMC2" s="871"/>
      <c r="DMD2" s="871"/>
      <c r="DME2" s="871"/>
      <c r="DMF2" s="871"/>
      <c r="DMG2" s="871"/>
      <c r="DMH2" s="871"/>
      <c r="DMI2" s="871"/>
      <c r="DMJ2" s="871"/>
      <c r="DMK2" s="871"/>
      <c r="DML2" s="871"/>
      <c r="DMM2" s="871"/>
      <c r="DMN2" s="871"/>
      <c r="DMO2" s="871"/>
      <c r="DMP2" s="871"/>
      <c r="DMQ2" s="871"/>
      <c r="DMR2" s="871"/>
      <c r="DMS2" s="871"/>
      <c r="DMT2" s="871"/>
      <c r="DMU2" s="871"/>
      <c r="DMV2" s="871"/>
      <c r="DMW2" s="871"/>
      <c r="DMX2" s="871"/>
      <c r="DMY2" s="871"/>
      <c r="DMZ2" s="871"/>
      <c r="DNA2" s="871"/>
      <c r="DNB2" s="871"/>
      <c r="DNC2" s="871"/>
      <c r="DND2" s="871"/>
      <c r="DNE2" s="871"/>
      <c r="DNF2" s="871"/>
      <c r="DNG2" s="871"/>
      <c r="DNH2" s="871"/>
      <c r="DNI2" s="871"/>
      <c r="DNJ2" s="871"/>
      <c r="DNK2" s="871"/>
      <c r="DNL2" s="871"/>
      <c r="DNM2" s="871"/>
      <c r="DNN2" s="871"/>
      <c r="DNO2" s="871"/>
      <c r="DNP2" s="871"/>
      <c r="DNQ2" s="871"/>
      <c r="DNR2" s="871"/>
      <c r="DNS2" s="871"/>
      <c r="DNT2" s="871"/>
      <c r="DNU2" s="871"/>
      <c r="DNV2" s="871"/>
      <c r="DNW2" s="871"/>
      <c r="DNX2" s="871"/>
      <c r="DNY2" s="871"/>
      <c r="DNZ2" s="871"/>
      <c r="DOA2" s="871"/>
      <c r="DOB2" s="871"/>
      <c r="DOC2" s="871"/>
      <c r="DOD2" s="871"/>
      <c r="DOE2" s="871"/>
      <c r="DOF2" s="871"/>
      <c r="DOG2" s="871"/>
      <c r="DOH2" s="871"/>
      <c r="DOI2" s="871"/>
      <c r="DOJ2" s="871"/>
      <c r="DOK2" s="871"/>
      <c r="DOL2" s="871"/>
      <c r="DOM2" s="871"/>
      <c r="DON2" s="871"/>
      <c r="DOO2" s="871"/>
      <c r="DOP2" s="871"/>
      <c r="DOQ2" s="871"/>
      <c r="DOR2" s="871"/>
      <c r="DOS2" s="871"/>
      <c r="DOT2" s="871"/>
      <c r="DOU2" s="871"/>
      <c r="DOV2" s="871"/>
      <c r="DOW2" s="871"/>
      <c r="DOX2" s="871"/>
      <c r="DOY2" s="871"/>
      <c r="DOZ2" s="871"/>
      <c r="DPA2" s="871"/>
      <c r="DPB2" s="871"/>
      <c r="DPC2" s="871"/>
      <c r="DPD2" s="871"/>
      <c r="DPE2" s="871"/>
      <c r="DPF2" s="871"/>
      <c r="DPG2" s="871"/>
      <c r="DPH2" s="871"/>
      <c r="DPI2" s="871"/>
      <c r="DPJ2" s="871"/>
      <c r="DPK2" s="871"/>
      <c r="DPL2" s="871"/>
      <c r="DPM2" s="871"/>
      <c r="DPN2" s="871"/>
      <c r="DPO2" s="871"/>
      <c r="DPP2" s="871"/>
      <c r="DPQ2" s="871"/>
      <c r="DPR2" s="871"/>
      <c r="DPS2" s="871"/>
      <c r="DPT2" s="871"/>
      <c r="DPU2" s="871"/>
      <c r="DPV2" s="871"/>
      <c r="DPW2" s="871"/>
      <c r="DPX2" s="871"/>
      <c r="DPY2" s="871"/>
      <c r="DPZ2" s="871"/>
      <c r="DQA2" s="871"/>
      <c r="DQB2" s="871"/>
      <c r="DQC2" s="871"/>
      <c r="DQD2" s="871"/>
      <c r="DQE2" s="871"/>
      <c r="DQF2" s="871"/>
      <c r="DQG2" s="871"/>
      <c r="DQH2" s="871"/>
      <c r="DQI2" s="871"/>
      <c r="DQJ2" s="871"/>
      <c r="DQK2" s="871"/>
      <c r="DQL2" s="871"/>
      <c r="DQM2" s="871"/>
      <c r="DQN2" s="871"/>
      <c r="DQO2" s="871"/>
      <c r="DQP2" s="871"/>
      <c r="DQQ2" s="871"/>
      <c r="DQR2" s="871"/>
      <c r="DQS2" s="871"/>
      <c r="DQT2" s="871"/>
      <c r="DQU2" s="871"/>
      <c r="DQV2" s="871"/>
      <c r="DQW2" s="871"/>
      <c r="DQX2" s="871"/>
      <c r="DQY2" s="871"/>
      <c r="DQZ2" s="871"/>
      <c r="DRA2" s="871"/>
      <c r="DRB2" s="871"/>
      <c r="DRC2" s="871"/>
      <c r="DRD2" s="871"/>
      <c r="DRE2" s="871"/>
      <c r="DRF2" s="871"/>
      <c r="DRG2" s="871"/>
      <c r="DRH2" s="871"/>
      <c r="DRI2" s="871"/>
      <c r="DRJ2" s="871"/>
      <c r="DRK2" s="871"/>
      <c r="DRL2" s="871"/>
      <c r="DRM2" s="871"/>
      <c r="DRN2" s="871"/>
      <c r="DRO2" s="871"/>
      <c r="DRP2" s="871"/>
      <c r="DRQ2" s="871"/>
      <c r="DRR2" s="871"/>
      <c r="DRS2" s="871"/>
      <c r="DRT2" s="871"/>
      <c r="DRU2" s="871"/>
      <c r="DRV2" s="871"/>
      <c r="DRW2" s="871"/>
      <c r="DRX2" s="871"/>
      <c r="DRY2" s="871"/>
      <c r="DRZ2" s="871"/>
      <c r="DSA2" s="871"/>
      <c r="DSB2" s="871"/>
      <c r="DSC2" s="871"/>
      <c r="DSD2" s="871"/>
      <c r="DSE2" s="871"/>
      <c r="DSF2" s="871"/>
      <c r="DSG2" s="871"/>
      <c r="DSH2" s="871"/>
      <c r="DSI2" s="871"/>
      <c r="DSJ2" s="871"/>
      <c r="DSK2" s="871"/>
      <c r="DSL2" s="871"/>
      <c r="DSM2" s="871"/>
      <c r="DSN2" s="871"/>
      <c r="DSO2" s="871"/>
      <c r="DSP2" s="871"/>
      <c r="DSQ2" s="871"/>
      <c r="DSR2" s="871"/>
      <c r="DSS2" s="871"/>
      <c r="DST2" s="871"/>
      <c r="DSU2" s="871"/>
      <c r="DSV2" s="871"/>
      <c r="DSW2" s="871"/>
      <c r="DSX2" s="871"/>
      <c r="DSY2" s="871"/>
      <c r="DSZ2" s="871"/>
      <c r="DTA2" s="871"/>
      <c r="DTB2" s="871"/>
      <c r="DTC2" s="871"/>
      <c r="DTD2" s="871"/>
      <c r="DTE2" s="871"/>
      <c r="DTF2" s="871"/>
      <c r="DTG2" s="871"/>
      <c r="DTH2" s="871"/>
      <c r="DTI2" s="871"/>
      <c r="DTJ2" s="871"/>
      <c r="DTK2" s="871"/>
      <c r="DTL2" s="871"/>
      <c r="DTM2" s="871"/>
      <c r="DTN2" s="871"/>
      <c r="DTO2" s="871"/>
      <c r="DTP2" s="871"/>
      <c r="DTQ2" s="871"/>
      <c r="DTR2" s="871"/>
      <c r="DTS2" s="871"/>
      <c r="DTT2" s="871"/>
      <c r="DTU2" s="871"/>
      <c r="DTV2" s="871"/>
      <c r="DTW2" s="871"/>
      <c r="DTX2" s="871"/>
      <c r="DTY2" s="871"/>
      <c r="DTZ2" s="871"/>
      <c r="DUA2" s="871"/>
      <c r="DUB2" s="871"/>
      <c r="DUC2" s="871"/>
      <c r="DUD2" s="871"/>
      <c r="DUE2" s="871"/>
      <c r="DUF2" s="871"/>
      <c r="DUG2" s="871"/>
      <c r="DUH2" s="871"/>
      <c r="DUI2" s="871"/>
      <c r="DUJ2" s="871"/>
      <c r="DUK2" s="871"/>
      <c r="DUL2" s="871"/>
      <c r="DUM2" s="871"/>
      <c r="DUN2" s="871"/>
      <c r="DUO2" s="871"/>
      <c r="DUP2" s="871"/>
      <c r="DUQ2" s="871"/>
      <c r="DUR2" s="871"/>
      <c r="DUS2" s="871"/>
      <c r="DUT2" s="871"/>
      <c r="DUU2" s="871"/>
      <c r="DUV2" s="871"/>
      <c r="DUW2" s="871"/>
      <c r="DUX2" s="871"/>
      <c r="DUY2" s="871"/>
      <c r="DUZ2" s="871"/>
      <c r="DVA2" s="871"/>
      <c r="DVB2" s="871"/>
      <c r="DVC2" s="871"/>
      <c r="DVD2" s="871"/>
      <c r="DVE2" s="871"/>
      <c r="DVF2" s="871"/>
      <c r="DVG2" s="871"/>
      <c r="DVH2" s="871"/>
      <c r="DVI2" s="871"/>
      <c r="DVJ2" s="871"/>
      <c r="DVK2" s="871"/>
      <c r="DVL2" s="871"/>
      <c r="DVM2" s="871"/>
      <c r="DVN2" s="871"/>
      <c r="DVO2" s="871"/>
      <c r="DVP2" s="871"/>
      <c r="DVQ2" s="871"/>
      <c r="DVR2" s="871"/>
      <c r="DVS2" s="871"/>
      <c r="DVT2" s="871"/>
      <c r="DVU2" s="871"/>
      <c r="DVV2" s="871"/>
      <c r="DVW2" s="871"/>
      <c r="DVX2" s="871"/>
      <c r="DVY2" s="871"/>
      <c r="DVZ2" s="871"/>
      <c r="DWA2" s="871"/>
      <c r="DWB2" s="871"/>
      <c r="DWC2" s="871"/>
      <c r="DWD2" s="871"/>
      <c r="DWE2" s="871"/>
      <c r="DWF2" s="871"/>
      <c r="DWG2" s="871"/>
      <c r="DWH2" s="871"/>
      <c r="DWI2" s="871"/>
      <c r="DWJ2" s="871"/>
      <c r="DWK2" s="871"/>
      <c r="DWL2" s="871"/>
      <c r="DWM2" s="871"/>
      <c r="DWN2" s="871"/>
      <c r="DWO2" s="871"/>
      <c r="DWP2" s="871"/>
      <c r="DWQ2" s="871"/>
      <c r="DWR2" s="871"/>
      <c r="DWS2" s="871"/>
      <c r="DWT2" s="871"/>
      <c r="DWU2" s="871"/>
      <c r="DWV2" s="871"/>
      <c r="DWW2" s="871"/>
      <c r="DWX2" s="871"/>
      <c r="DWY2" s="871"/>
      <c r="DWZ2" s="871"/>
      <c r="DXA2" s="871"/>
      <c r="DXB2" s="871"/>
      <c r="DXC2" s="871"/>
      <c r="DXD2" s="871"/>
      <c r="DXE2" s="871"/>
      <c r="DXF2" s="871"/>
      <c r="DXG2" s="871"/>
      <c r="DXH2" s="871"/>
      <c r="DXI2" s="871"/>
      <c r="DXJ2" s="871"/>
      <c r="DXK2" s="871"/>
      <c r="DXL2" s="871"/>
      <c r="DXM2" s="871"/>
      <c r="DXN2" s="871"/>
      <c r="DXO2" s="871"/>
      <c r="DXP2" s="871"/>
      <c r="DXQ2" s="871"/>
      <c r="DXR2" s="871"/>
      <c r="DXS2" s="871"/>
      <c r="DXT2" s="871"/>
      <c r="DXU2" s="871"/>
      <c r="DXV2" s="871"/>
      <c r="DXW2" s="871"/>
      <c r="DXX2" s="871"/>
      <c r="DXY2" s="871"/>
      <c r="DXZ2" s="871"/>
      <c r="DYA2" s="871"/>
      <c r="DYB2" s="871"/>
      <c r="DYC2" s="871"/>
      <c r="DYD2" s="871"/>
      <c r="DYE2" s="871"/>
      <c r="DYF2" s="871"/>
      <c r="DYG2" s="871"/>
      <c r="DYH2" s="871"/>
      <c r="DYI2" s="871"/>
      <c r="DYJ2" s="871"/>
      <c r="DYK2" s="871"/>
      <c r="DYL2" s="871"/>
      <c r="DYM2" s="871"/>
      <c r="DYN2" s="871"/>
      <c r="DYO2" s="871"/>
      <c r="DYP2" s="871"/>
      <c r="DYQ2" s="871"/>
      <c r="DYR2" s="871"/>
      <c r="DYS2" s="871"/>
      <c r="DYT2" s="871"/>
      <c r="DYU2" s="871"/>
      <c r="DYV2" s="871"/>
      <c r="DYW2" s="871"/>
      <c r="DYX2" s="871"/>
      <c r="DYY2" s="871"/>
      <c r="DYZ2" s="871"/>
      <c r="DZA2" s="871"/>
      <c r="DZB2" s="871"/>
      <c r="DZC2" s="871"/>
      <c r="DZD2" s="871"/>
      <c r="DZE2" s="871"/>
      <c r="DZF2" s="871"/>
      <c r="DZG2" s="871"/>
      <c r="DZH2" s="871"/>
      <c r="DZI2" s="871"/>
      <c r="DZJ2" s="871"/>
      <c r="DZK2" s="871"/>
      <c r="DZL2" s="871"/>
      <c r="DZM2" s="871"/>
      <c r="DZN2" s="871"/>
      <c r="DZO2" s="871"/>
      <c r="DZP2" s="871"/>
      <c r="DZQ2" s="871"/>
      <c r="DZR2" s="871"/>
      <c r="DZS2" s="871"/>
      <c r="DZT2" s="871"/>
      <c r="DZU2" s="871"/>
      <c r="DZV2" s="871"/>
      <c r="DZW2" s="871"/>
      <c r="DZX2" s="871"/>
      <c r="DZY2" s="871"/>
      <c r="DZZ2" s="871"/>
      <c r="EAA2" s="871"/>
      <c r="EAB2" s="871"/>
      <c r="EAC2" s="871"/>
      <c r="EAD2" s="871"/>
      <c r="EAE2" s="871"/>
      <c r="EAF2" s="871"/>
      <c r="EAG2" s="871"/>
      <c r="EAH2" s="871"/>
      <c r="EAI2" s="871"/>
      <c r="EAJ2" s="871"/>
      <c r="EAK2" s="871"/>
      <c r="EAL2" s="871"/>
      <c r="EAM2" s="871"/>
      <c r="EAN2" s="871"/>
      <c r="EAO2" s="871"/>
      <c r="EAP2" s="871"/>
      <c r="EAQ2" s="871"/>
      <c r="EAR2" s="871"/>
      <c r="EAS2" s="871"/>
      <c r="EAT2" s="871"/>
      <c r="EAU2" s="871"/>
      <c r="EAV2" s="871"/>
      <c r="EAW2" s="871"/>
      <c r="EAX2" s="871"/>
      <c r="EAY2" s="871"/>
      <c r="EAZ2" s="871"/>
      <c r="EBA2" s="871"/>
      <c r="EBB2" s="871"/>
      <c r="EBC2" s="871"/>
      <c r="EBD2" s="871"/>
      <c r="EBE2" s="871"/>
      <c r="EBF2" s="871"/>
      <c r="EBG2" s="871"/>
      <c r="EBH2" s="871"/>
      <c r="EBI2" s="871"/>
      <c r="EBJ2" s="871"/>
      <c r="EBK2" s="871"/>
      <c r="EBL2" s="871"/>
      <c r="EBM2" s="871"/>
      <c r="EBN2" s="871"/>
      <c r="EBO2" s="871"/>
      <c r="EBP2" s="871"/>
      <c r="EBQ2" s="871"/>
      <c r="EBR2" s="871"/>
      <c r="EBS2" s="871"/>
      <c r="EBT2" s="871"/>
      <c r="EBU2" s="871"/>
      <c r="EBV2" s="871"/>
      <c r="EBW2" s="871"/>
      <c r="EBX2" s="871"/>
      <c r="EBY2" s="871"/>
      <c r="EBZ2" s="871"/>
      <c r="ECA2" s="871"/>
      <c r="ECB2" s="871"/>
      <c r="ECC2" s="871"/>
      <c r="ECD2" s="871"/>
      <c r="ECE2" s="871"/>
      <c r="ECF2" s="871"/>
      <c r="ECG2" s="871"/>
      <c r="ECH2" s="871"/>
      <c r="ECI2" s="871"/>
      <c r="ECJ2" s="871"/>
      <c r="ECK2" s="871"/>
      <c r="ECL2" s="871"/>
      <c r="ECM2" s="871"/>
      <c r="ECN2" s="871"/>
      <c r="ECO2" s="871"/>
      <c r="ECP2" s="871"/>
      <c r="ECQ2" s="871"/>
      <c r="ECR2" s="871"/>
      <c r="ECS2" s="871"/>
      <c r="ECT2" s="871"/>
      <c r="ECU2" s="871"/>
      <c r="ECV2" s="871"/>
      <c r="ECW2" s="871"/>
      <c r="ECX2" s="871"/>
      <c r="ECY2" s="871"/>
      <c r="ECZ2" s="871"/>
      <c r="EDA2" s="871"/>
      <c r="EDB2" s="871"/>
      <c r="EDC2" s="871"/>
      <c r="EDD2" s="871"/>
      <c r="EDE2" s="871"/>
      <c r="EDF2" s="871"/>
      <c r="EDG2" s="871"/>
      <c r="EDH2" s="871"/>
      <c r="EDI2" s="871"/>
      <c r="EDJ2" s="871"/>
      <c r="EDK2" s="871"/>
      <c r="EDL2" s="871"/>
      <c r="EDM2" s="871"/>
      <c r="EDN2" s="871"/>
      <c r="EDO2" s="871"/>
      <c r="EDP2" s="871"/>
      <c r="EDQ2" s="871"/>
      <c r="EDR2" s="871"/>
      <c r="EDS2" s="871"/>
      <c r="EDT2" s="871"/>
      <c r="EDU2" s="871"/>
      <c r="EDV2" s="871"/>
      <c r="EDW2" s="871"/>
      <c r="EDX2" s="871"/>
      <c r="EDY2" s="871"/>
      <c r="EDZ2" s="871"/>
      <c r="EEA2" s="871"/>
      <c r="EEB2" s="871"/>
      <c r="EEC2" s="871"/>
      <c r="EED2" s="871"/>
      <c r="EEE2" s="871"/>
      <c r="EEF2" s="871"/>
      <c r="EEG2" s="871"/>
      <c r="EEH2" s="871"/>
      <c r="EEI2" s="871"/>
      <c r="EEJ2" s="871"/>
      <c r="EEK2" s="871"/>
      <c r="EEL2" s="871"/>
      <c r="EEM2" s="871"/>
      <c r="EEN2" s="871"/>
      <c r="EEO2" s="871"/>
      <c r="EEP2" s="871"/>
      <c r="EEQ2" s="871"/>
      <c r="EER2" s="871"/>
      <c r="EES2" s="871"/>
      <c r="EET2" s="871"/>
      <c r="EEU2" s="871"/>
      <c r="EEV2" s="871"/>
      <c r="EEW2" s="871"/>
      <c r="EEX2" s="871"/>
      <c r="EEY2" s="871"/>
      <c r="EEZ2" s="871"/>
      <c r="EFA2" s="871"/>
      <c r="EFB2" s="871"/>
      <c r="EFC2" s="871"/>
      <c r="EFD2" s="871"/>
      <c r="EFE2" s="871"/>
      <c r="EFF2" s="871"/>
      <c r="EFG2" s="871"/>
      <c r="EFH2" s="871"/>
      <c r="EFI2" s="871"/>
      <c r="EFJ2" s="871"/>
      <c r="EFK2" s="871"/>
      <c r="EFL2" s="871"/>
      <c r="EFM2" s="871"/>
      <c r="EFN2" s="871"/>
      <c r="EFO2" s="871"/>
      <c r="EFP2" s="871"/>
      <c r="EFQ2" s="871"/>
      <c r="EFR2" s="871"/>
      <c r="EFS2" s="871"/>
      <c r="EFT2" s="871"/>
      <c r="EFU2" s="871"/>
      <c r="EFV2" s="871"/>
      <c r="EFW2" s="871"/>
      <c r="EFX2" s="871"/>
      <c r="EFY2" s="871"/>
      <c r="EFZ2" s="871"/>
      <c r="EGA2" s="871"/>
      <c r="EGB2" s="871"/>
      <c r="EGC2" s="871"/>
      <c r="EGD2" s="871"/>
      <c r="EGE2" s="871"/>
      <c r="EGF2" s="871"/>
      <c r="EGG2" s="871"/>
      <c r="EGH2" s="871"/>
      <c r="EGI2" s="871"/>
      <c r="EGJ2" s="871"/>
      <c r="EGK2" s="871"/>
      <c r="EGL2" s="871"/>
      <c r="EGM2" s="871"/>
      <c r="EGN2" s="871"/>
      <c r="EGO2" s="871"/>
      <c r="EGP2" s="871"/>
      <c r="EGQ2" s="871"/>
      <c r="EGR2" s="871"/>
      <c r="EGS2" s="871"/>
      <c r="EGT2" s="871"/>
      <c r="EGU2" s="871"/>
      <c r="EGV2" s="871"/>
      <c r="EGW2" s="871"/>
      <c r="EGX2" s="871"/>
      <c r="EGY2" s="871"/>
      <c r="EGZ2" s="871"/>
      <c r="EHA2" s="871"/>
      <c r="EHB2" s="871"/>
      <c r="EHC2" s="871"/>
      <c r="EHD2" s="871"/>
      <c r="EHE2" s="871"/>
      <c r="EHF2" s="871"/>
      <c r="EHG2" s="871"/>
      <c r="EHH2" s="871"/>
      <c r="EHI2" s="871"/>
      <c r="EHJ2" s="871"/>
      <c r="EHK2" s="871"/>
      <c r="EHL2" s="871"/>
      <c r="EHM2" s="871"/>
      <c r="EHN2" s="871"/>
      <c r="EHO2" s="871"/>
      <c r="EHP2" s="871"/>
      <c r="EHQ2" s="871"/>
      <c r="EHR2" s="871"/>
      <c r="EHS2" s="871"/>
      <c r="EHT2" s="871"/>
      <c r="EHU2" s="871"/>
      <c r="EHV2" s="871"/>
      <c r="EHW2" s="871"/>
      <c r="EHX2" s="871"/>
      <c r="EHY2" s="871"/>
      <c r="EHZ2" s="871"/>
      <c r="EIA2" s="871"/>
      <c r="EIB2" s="871"/>
      <c r="EIC2" s="871"/>
      <c r="EID2" s="871"/>
      <c r="EIE2" s="871"/>
      <c r="EIF2" s="871"/>
      <c r="EIG2" s="871"/>
      <c r="EIH2" s="871"/>
      <c r="EII2" s="871"/>
      <c r="EIJ2" s="871"/>
      <c r="EIK2" s="871"/>
      <c r="EIL2" s="871"/>
      <c r="EIM2" s="871"/>
      <c r="EIN2" s="871"/>
      <c r="EIO2" s="871"/>
      <c r="EIP2" s="871"/>
      <c r="EIQ2" s="871"/>
      <c r="EIR2" s="871"/>
      <c r="EIS2" s="871"/>
      <c r="EIT2" s="871"/>
      <c r="EIU2" s="871"/>
      <c r="EIV2" s="871"/>
      <c r="EIW2" s="871"/>
      <c r="EIX2" s="871"/>
      <c r="EIY2" s="871"/>
      <c r="EIZ2" s="871"/>
      <c r="EJA2" s="871"/>
      <c r="EJB2" s="871"/>
      <c r="EJC2" s="871"/>
      <c r="EJD2" s="871"/>
      <c r="EJE2" s="871"/>
      <c r="EJF2" s="871"/>
      <c r="EJG2" s="871"/>
      <c r="EJH2" s="871"/>
      <c r="EJI2" s="871"/>
      <c r="EJJ2" s="871"/>
      <c r="EJK2" s="871"/>
      <c r="EJL2" s="871"/>
      <c r="EJM2" s="871"/>
      <c r="EJN2" s="871"/>
      <c r="EJO2" s="871"/>
      <c r="EJP2" s="871"/>
      <c r="EJQ2" s="871"/>
      <c r="EJR2" s="871"/>
      <c r="EJS2" s="871"/>
      <c r="EJT2" s="871"/>
      <c r="EJU2" s="871"/>
      <c r="EJV2" s="871"/>
      <c r="EJW2" s="871"/>
      <c r="EJX2" s="871"/>
      <c r="EJY2" s="871"/>
      <c r="EJZ2" s="871"/>
      <c r="EKA2" s="871"/>
      <c r="EKB2" s="871"/>
      <c r="EKC2" s="871"/>
      <c r="EKD2" s="871"/>
      <c r="EKE2" s="871"/>
      <c r="EKF2" s="871"/>
      <c r="EKG2" s="871"/>
      <c r="EKH2" s="871"/>
      <c r="EKI2" s="871"/>
      <c r="EKJ2" s="871"/>
      <c r="EKK2" s="871"/>
      <c r="EKL2" s="871"/>
      <c r="EKM2" s="871"/>
      <c r="EKN2" s="871"/>
      <c r="EKO2" s="871"/>
      <c r="EKP2" s="871"/>
      <c r="EKQ2" s="871"/>
      <c r="EKR2" s="871"/>
      <c r="EKS2" s="871"/>
      <c r="EKT2" s="871"/>
      <c r="EKU2" s="871"/>
      <c r="EKV2" s="871"/>
      <c r="EKW2" s="871"/>
      <c r="EKX2" s="871"/>
      <c r="EKY2" s="871"/>
      <c r="EKZ2" s="871"/>
      <c r="ELA2" s="871"/>
      <c r="ELB2" s="871"/>
      <c r="ELC2" s="871"/>
      <c r="ELD2" s="871"/>
      <c r="ELE2" s="871"/>
      <c r="ELF2" s="871"/>
      <c r="ELG2" s="871"/>
      <c r="ELH2" s="871"/>
      <c r="ELI2" s="871"/>
      <c r="ELJ2" s="871"/>
      <c r="ELK2" s="871"/>
      <c r="ELL2" s="871"/>
      <c r="ELM2" s="871"/>
      <c r="ELN2" s="871"/>
      <c r="ELO2" s="871"/>
      <c r="ELP2" s="871"/>
      <c r="ELQ2" s="871"/>
      <c r="ELR2" s="871"/>
      <c r="ELS2" s="871"/>
      <c r="ELT2" s="871"/>
      <c r="ELU2" s="871"/>
      <c r="ELV2" s="871"/>
      <c r="ELW2" s="871"/>
      <c r="ELX2" s="871"/>
      <c r="ELY2" s="871"/>
      <c r="ELZ2" s="871"/>
      <c r="EMA2" s="871"/>
      <c r="EMB2" s="871"/>
      <c r="EMC2" s="871"/>
      <c r="EMD2" s="871"/>
      <c r="EME2" s="871"/>
      <c r="EMF2" s="871"/>
      <c r="EMG2" s="871"/>
      <c r="EMH2" s="871"/>
      <c r="EMI2" s="871"/>
      <c r="EMJ2" s="871"/>
      <c r="EMK2" s="871"/>
      <c r="EML2" s="871"/>
      <c r="EMM2" s="871"/>
      <c r="EMN2" s="871"/>
      <c r="EMO2" s="871"/>
      <c r="EMP2" s="871"/>
      <c r="EMQ2" s="871"/>
      <c r="EMR2" s="871"/>
      <c r="EMS2" s="871"/>
      <c r="EMT2" s="871"/>
      <c r="EMU2" s="871"/>
      <c r="EMV2" s="871"/>
      <c r="EMW2" s="871"/>
      <c r="EMX2" s="871"/>
      <c r="EMY2" s="871"/>
      <c r="EMZ2" s="871"/>
      <c r="ENA2" s="871"/>
      <c r="ENB2" s="871"/>
      <c r="ENC2" s="871"/>
      <c r="END2" s="871"/>
      <c r="ENE2" s="871"/>
      <c r="ENF2" s="871"/>
      <c r="ENG2" s="871"/>
      <c r="ENH2" s="871"/>
      <c r="ENI2" s="871"/>
      <c r="ENJ2" s="871"/>
      <c r="ENK2" s="871"/>
      <c r="ENL2" s="871"/>
      <c r="ENM2" s="871"/>
      <c r="ENN2" s="871"/>
      <c r="ENO2" s="871"/>
      <c r="ENP2" s="871"/>
      <c r="ENQ2" s="871"/>
      <c r="ENR2" s="871"/>
      <c r="ENS2" s="871"/>
      <c r="ENT2" s="871"/>
      <c r="ENU2" s="871"/>
      <c r="ENV2" s="871"/>
      <c r="ENW2" s="871"/>
      <c r="ENX2" s="871"/>
      <c r="ENY2" s="871"/>
      <c r="ENZ2" s="871"/>
      <c r="EOA2" s="871"/>
      <c r="EOB2" s="871"/>
      <c r="EOC2" s="871"/>
      <c r="EOD2" s="871"/>
      <c r="EOE2" s="871"/>
      <c r="EOF2" s="871"/>
      <c r="EOG2" s="871"/>
      <c r="EOH2" s="871"/>
      <c r="EOI2" s="871"/>
      <c r="EOJ2" s="871"/>
      <c r="EOK2" s="871"/>
      <c r="EOL2" s="871"/>
      <c r="EOM2" s="871"/>
      <c r="EON2" s="871"/>
      <c r="EOO2" s="871"/>
      <c r="EOP2" s="871"/>
      <c r="EOQ2" s="871"/>
      <c r="EOR2" s="871"/>
      <c r="EOS2" s="871"/>
      <c r="EOT2" s="871"/>
      <c r="EOU2" s="871"/>
      <c r="EOV2" s="871"/>
      <c r="EOW2" s="871"/>
      <c r="EOX2" s="871"/>
      <c r="EOY2" s="871"/>
      <c r="EOZ2" s="871"/>
      <c r="EPA2" s="871"/>
      <c r="EPB2" s="871"/>
      <c r="EPC2" s="871"/>
      <c r="EPD2" s="871"/>
      <c r="EPE2" s="871"/>
      <c r="EPF2" s="871"/>
      <c r="EPG2" s="871"/>
      <c r="EPH2" s="871"/>
      <c r="EPI2" s="871"/>
      <c r="EPJ2" s="871"/>
      <c r="EPK2" s="871"/>
      <c r="EPL2" s="871"/>
      <c r="EPM2" s="871"/>
      <c r="EPN2" s="871"/>
      <c r="EPO2" s="871"/>
      <c r="EPP2" s="871"/>
      <c r="EPQ2" s="871"/>
      <c r="EPR2" s="871"/>
      <c r="EPS2" s="871"/>
      <c r="EPT2" s="871"/>
      <c r="EPU2" s="871"/>
      <c r="EPV2" s="871"/>
      <c r="EPW2" s="871"/>
      <c r="EPX2" s="871"/>
      <c r="EPY2" s="871"/>
      <c r="EPZ2" s="871"/>
      <c r="EQA2" s="871"/>
      <c r="EQB2" s="871"/>
      <c r="EQC2" s="871"/>
      <c r="EQD2" s="871"/>
      <c r="EQE2" s="871"/>
      <c r="EQF2" s="871"/>
      <c r="EQG2" s="871"/>
      <c r="EQH2" s="871"/>
      <c r="EQI2" s="871"/>
      <c r="EQJ2" s="871"/>
      <c r="EQK2" s="871"/>
      <c r="EQL2" s="871"/>
      <c r="EQM2" s="871"/>
      <c r="EQN2" s="871"/>
      <c r="EQO2" s="871"/>
      <c r="EQP2" s="871"/>
      <c r="EQQ2" s="871"/>
      <c r="EQR2" s="871"/>
      <c r="EQS2" s="871"/>
      <c r="EQT2" s="871"/>
      <c r="EQU2" s="871"/>
      <c r="EQV2" s="871"/>
      <c r="EQW2" s="871"/>
      <c r="EQX2" s="871"/>
      <c r="EQY2" s="871"/>
      <c r="EQZ2" s="871"/>
      <c r="ERA2" s="871"/>
      <c r="ERB2" s="871"/>
      <c r="ERC2" s="871"/>
      <c r="ERD2" s="871"/>
      <c r="ERE2" s="871"/>
      <c r="ERF2" s="871"/>
      <c r="ERG2" s="871"/>
      <c r="ERH2" s="871"/>
      <c r="ERI2" s="871"/>
      <c r="ERJ2" s="871"/>
      <c r="ERK2" s="871"/>
      <c r="ERL2" s="871"/>
      <c r="ERM2" s="871"/>
      <c r="ERN2" s="871"/>
      <c r="ERO2" s="871"/>
      <c r="ERP2" s="871"/>
      <c r="ERQ2" s="871"/>
      <c r="ERR2" s="871"/>
      <c r="ERS2" s="871"/>
      <c r="ERT2" s="871"/>
      <c r="ERU2" s="871"/>
      <c r="ERV2" s="871"/>
      <c r="ERW2" s="871"/>
      <c r="ERX2" s="871"/>
      <c r="ERY2" s="871"/>
      <c r="ERZ2" s="871"/>
      <c r="ESA2" s="871"/>
      <c r="ESB2" s="871"/>
      <c r="ESC2" s="871"/>
      <c r="ESD2" s="871"/>
      <c r="ESE2" s="871"/>
      <c r="ESF2" s="871"/>
      <c r="ESG2" s="871"/>
      <c r="ESH2" s="871"/>
      <c r="ESI2" s="871"/>
      <c r="ESJ2" s="871"/>
      <c r="ESK2" s="871"/>
      <c r="ESL2" s="871"/>
      <c r="ESM2" s="871"/>
      <c r="ESN2" s="871"/>
      <c r="ESO2" s="871"/>
      <c r="ESP2" s="871"/>
      <c r="ESQ2" s="871"/>
      <c r="ESR2" s="871"/>
      <c r="ESS2" s="871"/>
      <c r="EST2" s="871"/>
      <c r="ESU2" s="871"/>
      <c r="ESV2" s="871"/>
      <c r="ESW2" s="871"/>
      <c r="ESX2" s="871"/>
      <c r="ESY2" s="871"/>
      <c r="ESZ2" s="871"/>
      <c r="ETA2" s="871"/>
      <c r="ETB2" s="871"/>
      <c r="ETC2" s="871"/>
      <c r="ETD2" s="871"/>
      <c r="ETE2" s="871"/>
      <c r="ETF2" s="871"/>
      <c r="ETG2" s="871"/>
      <c r="ETH2" s="871"/>
      <c r="ETI2" s="871"/>
      <c r="ETJ2" s="871"/>
      <c r="ETK2" s="871"/>
      <c r="ETL2" s="871"/>
      <c r="ETM2" s="871"/>
      <c r="ETN2" s="871"/>
      <c r="ETO2" s="871"/>
      <c r="ETP2" s="871"/>
      <c r="ETQ2" s="871"/>
      <c r="ETR2" s="871"/>
      <c r="ETS2" s="871"/>
      <c r="ETT2" s="871"/>
      <c r="ETU2" s="871"/>
      <c r="ETV2" s="871"/>
      <c r="ETW2" s="871"/>
      <c r="ETX2" s="871"/>
      <c r="ETY2" s="871"/>
      <c r="ETZ2" s="871"/>
      <c r="EUA2" s="871"/>
      <c r="EUB2" s="871"/>
      <c r="EUC2" s="871"/>
      <c r="EUD2" s="871"/>
      <c r="EUE2" s="871"/>
      <c r="EUF2" s="871"/>
      <c r="EUG2" s="871"/>
      <c r="EUH2" s="871"/>
      <c r="EUI2" s="871"/>
      <c r="EUJ2" s="871"/>
      <c r="EUK2" s="871"/>
      <c r="EUL2" s="871"/>
      <c r="EUM2" s="871"/>
      <c r="EUN2" s="871"/>
      <c r="EUO2" s="871"/>
      <c r="EUP2" s="871"/>
      <c r="EUQ2" s="871"/>
      <c r="EUR2" s="871"/>
      <c r="EUS2" s="871"/>
      <c r="EUT2" s="871"/>
      <c r="EUU2" s="871"/>
      <c r="EUV2" s="871"/>
      <c r="EUW2" s="871"/>
      <c r="EUX2" s="871"/>
      <c r="EUY2" s="871"/>
      <c r="EUZ2" s="871"/>
      <c r="EVA2" s="871"/>
      <c r="EVB2" s="871"/>
      <c r="EVC2" s="871"/>
      <c r="EVD2" s="871"/>
      <c r="EVE2" s="871"/>
      <c r="EVF2" s="871"/>
      <c r="EVG2" s="871"/>
      <c r="EVH2" s="871"/>
      <c r="EVI2" s="871"/>
      <c r="EVJ2" s="871"/>
      <c r="EVK2" s="871"/>
      <c r="EVL2" s="871"/>
      <c r="EVM2" s="871"/>
      <c r="EVN2" s="871"/>
      <c r="EVO2" s="871"/>
      <c r="EVP2" s="871"/>
      <c r="EVQ2" s="871"/>
      <c r="EVR2" s="871"/>
      <c r="EVS2" s="871"/>
      <c r="EVT2" s="871"/>
      <c r="EVU2" s="871"/>
      <c r="EVV2" s="871"/>
      <c r="EVW2" s="871"/>
      <c r="EVX2" s="871"/>
      <c r="EVY2" s="871"/>
      <c r="EVZ2" s="871"/>
      <c r="EWA2" s="871"/>
      <c r="EWB2" s="871"/>
      <c r="EWC2" s="871"/>
      <c r="EWD2" s="871"/>
      <c r="EWE2" s="871"/>
      <c r="EWF2" s="871"/>
      <c r="EWG2" s="871"/>
      <c r="EWH2" s="871"/>
      <c r="EWI2" s="871"/>
      <c r="EWJ2" s="871"/>
      <c r="EWK2" s="871"/>
      <c r="EWL2" s="871"/>
      <c r="EWM2" s="871"/>
      <c r="EWN2" s="871"/>
      <c r="EWO2" s="871"/>
      <c r="EWP2" s="871"/>
      <c r="EWQ2" s="871"/>
      <c r="EWR2" s="871"/>
      <c r="EWS2" s="871"/>
      <c r="EWT2" s="871"/>
      <c r="EWU2" s="871"/>
      <c r="EWV2" s="871"/>
      <c r="EWW2" s="871"/>
      <c r="EWX2" s="871"/>
      <c r="EWY2" s="871"/>
      <c r="EWZ2" s="871"/>
      <c r="EXA2" s="871"/>
      <c r="EXB2" s="871"/>
      <c r="EXC2" s="871"/>
      <c r="EXD2" s="871"/>
      <c r="EXE2" s="871"/>
      <c r="EXF2" s="871"/>
      <c r="EXG2" s="871"/>
      <c r="EXH2" s="871"/>
      <c r="EXI2" s="871"/>
      <c r="EXJ2" s="871"/>
      <c r="EXK2" s="871"/>
      <c r="EXL2" s="871"/>
      <c r="EXM2" s="871"/>
      <c r="EXN2" s="871"/>
      <c r="EXO2" s="871"/>
      <c r="EXP2" s="871"/>
      <c r="EXQ2" s="871"/>
      <c r="EXR2" s="871"/>
      <c r="EXS2" s="871"/>
      <c r="EXT2" s="871"/>
      <c r="EXU2" s="871"/>
      <c r="EXV2" s="871"/>
      <c r="EXW2" s="871"/>
      <c r="EXX2" s="871"/>
      <c r="EXY2" s="871"/>
      <c r="EXZ2" s="871"/>
      <c r="EYA2" s="871"/>
      <c r="EYB2" s="871"/>
      <c r="EYC2" s="871"/>
      <c r="EYD2" s="871"/>
      <c r="EYE2" s="871"/>
      <c r="EYF2" s="871"/>
      <c r="EYG2" s="871"/>
      <c r="EYH2" s="871"/>
      <c r="EYI2" s="871"/>
      <c r="EYJ2" s="871"/>
      <c r="EYK2" s="871"/>
      <c r="EYL2" s="871"/>
      <c r="EYM2" s="871"/>
      <c r="EYN2" s="871"/>
      <c r="EYO2" s="871"/>
      <c r="EYP2" s="871"/>
      <c r="EYQ2" s="871"/>
      <c r="EYR2" s="871"/>
      <c r="EYS2" s="871"/>
      <c r="EYT2" s="871"/>
      <c r="EYU2" s="871"/>
      <c r="EYV2" s="871"/>
      <c r="EYW2" s="871"/>
      <c r="EYX2" s="871"/>
      <c r="EYY2" s="871"/>
      <c r="EYZ2" s="871"/>
      <c r="EZA2" s="871"/>
      <c r="EZB2" s="871"/>
      <c r="EZC2" s="871"/>
      <c r="EZD2" s="871"/>
      <c r="EZE2" s="871"/>
      <c r="EZF2" s="871"/>
      <c r="EZG2" s="871"/>
      <c r="EZH2" s="871"/>
      <c r="EZI2" s="871"/>
      <c r="EZJ2" s="871"/>
      <c r="EZK2" s="871"/>
      <c r="EZL2" s="871"/>
      <c r="EZM2" s="871"/>
      <c r="EZN2" s="871"/>
      <c r="EZO2" s="871"/>
      <c r="EZP2" s="871"/>
      <c r="EZQ2" s="871"/>
      <c r="EZR2" s="871"/>
      <c r="EZS2" s="871"/>
      <c r="EZT2" s="871"/>
      <c r="EZU2" s="871"/>
      <c r="EZV2" s="871"/>
      <c r="EZW2" s="871"/>
      <c r="EZX2" s="871"/>
      <c r="EZY2" s="871"/>
      <c r="EZZ2" s="871"/>
      <c r="FAA2" s="871"/>
      <c r="FAB2" s="871"/>
      <c r="FAC2" s="871"/>
      <c r="FAD2" s="871"/>
      <c r="FAE2" s="871"/>
      <c r="FAF2" s="871"/>
      <c r="FAG2" s="871"/>
      <c r="FAH2" s="871"/>
      <c r="FAI2" s="871"/>
      <c r="FAJ2" s="871"/>
      <c r="FAK2" s="871"/>
      <c r="FAL2" s="871"/>
      <c r="FAM2" s="871"/>
      <c r="FAN2" s="871"/>
      <c r="FAO2" s="871"/>
      <c r="FAP2" s="871"/>
      <c r="FAQ2" s="871"/>
      <c r="FAR2" s="871"/>
      <c r="FAS2" s="871"/>
      <c r="FAT2" s="871"/>
      <c r="FAU2" s="871"/>
      <c r="FAV2" s="871"/>
      <c r="FAW2" s="871"/>
      <c r="FAX2" s="871"/>
      <c r="FAY2" s="871"/>
      <c r="FAZ2" s="871"/>
      <c r="FBA2" s="871"/>
      <c r="FBB2" s="871"/>
      <c r="FBC2" s="871"/>
      <c r="FBD2" s="871"/>
      <c r="FBE2" s="871"/>
      <c r="FBF2" s="871"/>
      <c r="FBG2" s="871"/>
      <c r="FBH2" s="871"/>
      <c r="FBI2" s="871"/>
      <c r="FBJ2" s="871"/>
      <c r="FBK2" s="871"/>
      <c r="FBL2" s="871"/>
      <c r="FBM2" s="871"/>
      <c r="FBN2" s="871"/>
      <c r="FBO2" s="871"/>
      <c r="FBP2" s="871"/>
      <c r="FBQ2" s="871"/>
      <c r="FBR2" s="871"/>
      <c r="FBS2" s="871"/>
      <c r="FBT2" s="871"/>
      <c r="FBU2" s="871"/>
      <c r="FBV2" s="871"/>
      <c r="FBW2" s="871"/>
      <c r="FBX2" s="871"/>
      <c r="FBY2" s="871"/>
      <c r="FBZ2" s="871"/>
      <c r="FCA2" s="871"/>
      <c r="FCB2" s="871"/>
      <c r="FCC2" s="871"/>
      <c r="FCD2" s="871"/>
      <c r="FCE2" s="871"/>
      <c r="FCF2" s="871"/>
      <c r="FCG2" s="871"/>
      <c r="FCH2" s="871"/>
      <c r="FCI2" s="871"/>
      <c r="FCJ2" s="871"/>
      <c r="FCK2" s="871"/>
      <c r="FCL2" s="871"/>
      <c r="FCM2" s="871"/>
      <c r="FCN2" s="871"/>
      <c r="FCO2" s="871"/>
      <c r="FCP2" s="871"/>
      <c r="FCQ2" s="871"/>
      <c r="FCR2" s="871"/>
      <c r="FCS2" s="871"/>
      <c r="FCT2" s="871"/>
      <c r="FCU2" s="871"/>
      <c r="FCV2" s="871"/>
      <c r="FCW2" s="871"/>
      <c r="FCX2" s="871"/>
      <c r="FCY2" s="871"/>
      <c r="FCZ2" s="871"/>
      <c r="FDA2" s="871"/>
      <c r="FDB2" s="871"/>
      <c r="FDC2" s="871"/>
      <c r="FDD2" s="871"/>
      <c r="FDE2" s="871"/>
      <c r="FDF2" s="871"/>
      <c r="FDG2" s="871"/>
      <c r="FDH2" s="871"/>
      <c r="FDI2" s="871"/>
      <c r="FDJ2" s="871"/>
      <c r="FDK2" s="871"/>
      <c r="FDL2" s="871"/>
      <c r="FDM2" s="871"/>
      <c r="FDN2" s="871"/>
      <c r="FDO2" s="871"/>
      <c r="FDP2" s="871"/>
      <c r="FDQ2" s="871"/>
      <c r="FDR2" s="871"/>
      <c r="FDS2" s="871"/>
      <c r="FDT2" s="871"/>
      <c r="FDU2" s="871"/>
      <c r="FDV2" s="871"/>
      <c r="FDW2" s="871"/>
      <c r="FDX2" s="871"/>
      <c r="FDY2" s="871"/>
      <c r="FDZ2" s="871"/>
      <c r="FEA2" s="871"/>
      <c r="FEB2" s="871"/>
      <c r="FEC2" s="871"/>
      <c r="FED2" s="871"/>
      <c r="FEE2" s="871"/>
      <c r="FEF2" s="871"/>
      <c r="FEG2" s="871"/>
      <c r="FEH2" s="871"/>
      <c r="FEI2" s="871"/>
      <c r="FEJ2" s="871"/>
      <c r="FEK2" s="871"/>
      <c r="FEL2" s="871"/>
      <c r="FEM2" s="871"/>
      <c r="FEN2" s="871"/>
      <c r="FEO2" s="871"/>
      <c r="FEP2" s="871"/>
      <c r="FEQ2" s="871"/>
      <c r="FER2" s="871"/>
      <c r="FES2" s="871"/>
      <c r="FET2" s="871"/>
      <c r="FEU2" s="871"/>
      <c r="FEV2" s="871"/>
      <c r="FEW2" s="871"/>
      <c r="FEX2" s="871"/>
      <c r="FEY2" s="871"/>
      <c r="FEZ2" s="871"/>
      <c r="FFA2" s="871"/>
      <c r="FFB2" s="871"/>
      <c r="FFC2" s="871"/>
      <c r="FFD2" s="871"/>
      <c r="FFE2" s="871"/>
      <c r="FFF2" s="871"/>
      <c r="FFG2" s="871"/>
      <c r="FFH2" s="871"/>
      <c r="FFI2" s="871"/>
      <c r="FFJ2" s="871"/>
      <c r="FFK2" s="871"/>
      <c r="FFL2" s="871"/>
      <c r="FFM2" s="871"/>
      <c r="FFN2" s="871"/>
      <c r="FFO2" s="871"/>
      <c r="FFP2" s="871"/>
      <c r="FFQ2" s="871"/>
      <c r="FFR2" s="871"/>
      <c r="FFS2" s="871"/>
      <c r="FFT2" s="871"/>
      <c r="FFU2" s="871"/>
      <c r="FFV2" s="871"/>
      <c r="FFW2" s="871"/>
      <c r="FFX2" s="871"/>
      <c r="FFY2" s="871"/>
      <c r="FFZ2" s="871"/>
      <c r="FGA2" s="871"/>
      <c r="FGB2" s="871"/>
      <c r="FGC2" s="871"/>
      <c r="FGD2" s="871"/>
      <c r="FGE2" s="871"/>
      <c r="FGF2" s="871"/>
      <c r="FGG2" s="871"/>
      <c r="FGH2" s="871"/>
      <c r="FGI2" s="871"/>
      <c r="FGJ2" s="871"/>
      <c r="FGK2" s="871"/>
      <c r="FGL2" s="871"/>
      <c r="FGM2" s="871"/>
      <c r="FGN2" s="871"/>
      <c r="FGO2" s="871"/>
      <c r="FGP2" s="871"/>
      <c r="FGQ2" s="871"/>
      <c r="FGR2" s="871"/>
      <c r="FGS2" s="871"/>
      <c r="FGT2" s="871"/>
      <c r="FGU2" s="871"/>
      <c r="FGV2" s="871"/>
      <c r="FGW2" s="871"/>
      <c r="FGX2" s="871"/>
      <c r="FGY2" s="871"/>
      <c r="FGZ2" s="871"/>
      <c r="FHA2" s="871"/>
      <c r="FHB2" s="871"/>
      <c r="FHC2" s="871"/>
      <c r="FHD2" s="871"/>
      <c r="FHE2" s="871"/>
      <c r="FHF2" s="871"/>
      <c r="FHG2" s="871"/>
      <c r="FHH2" s="871"/>
      <c r="FHI2" s="871"/>
      <c r="FHJ2" s="871"/>
      <c r="FHK2" s="871"/>
      <c r="FHL2" s="871"/>
      <c r="FHM2" s="871"/>
      <c r="FHN2" s="871"/>
      <c r="FHO2" s="871"/>
      <c r="FHP2" s="871"/>
      <c r="FHQ2" s="871"/>
      <c r="FHR2" s="871"/>
      <c r="FHS2" s="871"/>
      <c r="FHT2" s="871"/>
      <c r="FHU2" s="871"/>
      <c r="FHV2" s="871"/>
      <c r="FHW2" s="871"/>
      <c r="FHX2" s="871"/>
      <c r="FHY2" s="871"/>
      <c r="FHZ2" s="871"/>
      <c r="FIA2" s="871"/>
      <c r="FIB2" s="871"/>
      <c r="FIC2" s="871"/>
      <c r="FID2" s="871"/>
      <c r="FIE2" s="871"/>
      <c r="FIF2" s="871"/>
      <c r="FIG2" s="871"/>
      <c r="FIH2" s="871"/>
      <c r="FII2" s="871"/>
      <c r="FIJ2" s="871"/>
      <c r="FIK2" s="871"/>
      <c r="FIL2" s="871"/>
      <c r="FIM2" s="871"/>
      <c r="FIN2" s="871"/>
      <c r="FIO2" s="871"/>
      <c r="FIP2" s="871"/>
      <c r="FIQ2" s="871"/>
      <c r="FIR2" s="871"/>
      <c r="FIS2" s="871"/>
      <c r="FIT2" s="871"/>
      <c r="FIU2" s="871"/>
      <c r="FIV2" s="871"/>
      <c r="FIW2" s="871"/>
      <c r="FIX2" s="871"/>
      <c r="FIY2" s="871"/>
      <c r="FIZ2" s="871"/>
      <c r="FJA2" s="871"/>
      <c r="FJB2" s="871"/>
      <c r="FJC2" s="871"/>
      <c r="FJD2" s="871"/>
      <c r="FJE2" s="871"/>
      <c r="FJF2" s="871"/>
      <c r="FJG2" s="871"/>
      <c r="FJH2" s="871"/>
      <c r="FJI2" s="871"/>
      <c r="FJJ2" s="871"/>
      <c r="FJK2" s="871"/>
      <c r="FJL2" s="871"/>
      <c r="FJM2" s="871"/>
      <c r="FJN2" s="871"/>
      <c r="FJO2" s="871"/>
      <c r="FJP2" s="871"/>
      <c r="FJQ2" s="871"/>
      <c r="FJR2" s="871"/>
      <c r="FJS2" s="871"/>
      <c r="FJT2" s="871"/>
      <c r="FJU2" s="871"/>
      <c r="FJV2" s="871"/>
      <c r="FJW2" s="871"/>
      <c r="FJX2" s="871"/>
      <c r="FJY2" s="871"/>
      <c r="FJZ2" s="871"/>
      <c r="FKA2" s="871"/>
      <c r="FKB2" s="871"/>
      <c r="FKC2" s="871"/>
      <c r="FKD2" s="871"/>
      <c r="FKE2" s="871"/>
      <c r="FKF2" s="871"/>
      <c r="FKG2" s="871"/>
      <c r="FKH2" s="871"/>
      <c r="FKI2" s="871"/>
      <c r="FKJ2" s="871"/>
      <c r="FKK2" s="871"/>
      <c r="FKL2" s="871"/>
      <c r="FKM2" s="871"/>
      <c r="FKN2" s="871"/>
      <c r="FKO2" s="871"/>
      <c r="FKP2" s="871"/>
      <c r="FKQ2" s="871"/>
      <c r="FKR2" s="871"/>
      <c r="FKS2" s="871"/>
      <c r="FKT2" s="871"/>
      <c r="FKU2" s="871"/>
      <c r="FKV2" s="871"/>
      <c r="FKW2" s="871"/>
      <c r="FKX2" s="871"/>
      <c r="FKY2" s="871"/>
      <c r="FKZ2" s="871"/>
      <c r="FLA2" s="871"/>
      <c r="FLB2" s="871"/>
      <c r="FLC2" s="871"/>
      <c r="FLD2" s="871"/>
      <c r="FLE2" s="871"/>
      <c r="FLF2" s="871"/>
      <c r="FLG2" s="871"/>
      <c r="FLH2" s="871"/>
      <c r="FLI2" s="871"/>
      <c r="FLJ2" s="871"/>
      <c r="FLK2" s="871"/>
      <c r="FLL2" s="871"/>
      <c r="FLM2" s="871"/>
      <c r="FLN2" s="871"/>
      <c r="FLO2" s="871"/>
      <c r="FLP2" s="871"/>
      <c r="FLQ2" s="871"/>
      <c r="FLR2" s="871"/>
      <c r="FLS2" s="871"/>
      <c r="FLT2" s="871"/>
      <c r="FLU2" s="871"/>
      <c r="FLV2" s="871"/>
      <c r="FLW2" s="871"/>
      <c r="FLX2" s="871"/>
      <c r="FLY2" s="871"/>
      <c r="FLZ2" s="871"/>
      <c r="FMA2" s="871"/>
      <c r="FMB2" s="871"/>
      <c r="FMC2" s="871"/>
      <c r="FMD2" s="871"/>
      <c r="FME2" s="871"/>
      <c r="FMF2" s="871"/>
      <c r="FMG2" s="871"/>
      <c r="FMH2" s="871"/>
      <c r="FMI2" s="871"/>
      <c r="FMJ2" s="871"/>
      <c r="FMK2" s="871"/>
      <c r="FML2" s="871"/>
      <c r="FMM2" s="871"/>
      <c r="FMN2" s="871"/>
      <c r="FMO2" s="871"/>
      <c r="FMP2" s="871"/>
      <c r="FMQ2" s="871"/>
      <c r="FMR2" s="871"/>
      <c r="FMS2" s="871"/>
      <c r="FMT2" s="871"/>
      <c r="FMU2" s="871"/>
      <c r="FMV2" s="871"/>
      <c r="FMW2" s="871"/>
      <c r="FMX2" s="871"/>
      <c r="FMY2" s="871"/>
      <c r="FMZ2" s="871"/>
      <c r="FNA2" s="871"/>
      <c r="FNB2" s="871"/>
      <c r="FNC2" s="871"/>
      <c r="FND2" s="871"/>
      <c r="FNE2" s="871"/>
      <c r="FNF2" s="871"/>
      <c r="FNG2" s="871"/>
      <c r="FNH2" s="871"/>
      <c r="FNI2" s="871"/>
      <c r="FNJ2" s="871"/>
      <c r="FNK2" s="871"/>
      <c r="FNL2" s="871"/>
      <c r="FNM2" s="871"/>
      <c r="FNN2" s="871"/>
      <c r="FNO2" s="871"/>
      <c r="FNP2" s="871"/>
      <c r="FNQ2" s="871"/>
      <c r="FNR2" s="871"/>
      <c r="FNS2" s="871"/>
      <c r="FNT2" s="871"/>
      <c r="FNU2" s="871"/>
      <c r="FNV2" s="871"/>
      <c r="FNW2" s="871"/>
      <c r="FNX2" s="871"/>
      <c r="FNY2" s="871"/>
      <c r="FNZ2" s="871"/>
      <c r="FOA2" s="871"/>
      <c r="FOB2" s="871"/>
      <c r="FOC2" s="871"/>
      <c r="FOD2" s="871"/>
      <c r="FOE2" s="871"/>
      <c r="FOF2" s="871"/>
      <c r="FOG2" s="871"/>
      <c r="FOH2" s="871"/>
      <c r="FOI2" s="871"/>
      <c r="FOJ2" s="871"/>
      <c r="FOK2" s="871"/>
      <c r="FOL2" s="871"/>
      <c r="FOM2" s="871"/>
      <c r="FON2" s="871"/>
      <c r="FOO2" s="871"/>
      <c r="FOP2" s="871"/>
      <c r="FOQ2" s="871"/>
      <c r="FOR2" s="871"/>
      <c r="FOS2" s="871"/>
      <c r="FOT2" s="871"/>
      <c r="FOU2" s="871"/>
      <c r="FOV2" s="871"/>
      <c r="FOW2" s="871"/>
      <c r="FOX2" s="871"/>
      <c r="FOY2" s="871"/>
      <c r="FOZ2" s="871"/>
      <c r="FPA2" s="871"/>
      <c r="FPB2" s="871"/>
      <c r="FPC2" s="871"/>
      <c r="FPD2" s="871"/>
      <c r="FPE2" s="871"/>
      <c r="FPF2" s="871"/>
      <c r="FPG2" s="871"/>
      <c r="FPH2" s="871"/>
      <c r="FPI2" s="871"/>
      <c r="FPJ2" s="871"/>
      <c r="FPK2" s="871"/>
      <c r="FPL2" s="871"/>
      <c r="FPM2" s="871"/>
      <c r="FPN2" s="871"/>
      <c r="FPO2" s="871"/>
      <c r="FPP2" s="871"/>
      <c r="FPQ2" s="871"/>
      <c r="FPR2" s="871"/>
      <c r="FPS2" s="871"/>
      <c r="FPT2" s="871"/>
      <c r="FPU2" s="871"/>
      <c r="FPV2" s="871"/>
      <c r="FPW2" s="871"/>
      <c r="FPX2" s="871"/>
      <c r="FPY2" s="871"/>
      <c r="FPZ2" s="871"/>
      <c r="FQA2" s="871"/>
      <c r="FQB2" s="871"/>
      <c r="FQC2" s="871"/>
      <c r="FQD2" s="871"/>
      <c r="FQE2" s="871"/>
      <c r="FQF2" s="871"/>
      <c r="FQG2" s="871"/>
      <c r="FQH2" s="871"/>
      <c r="FQI2" s="871"/>
      <c r="FQJ2" s="871"/>
      <c r="FQK2" s="871"/>
      <c r="FQL2" s="871"/>
      <c r="FQM2" s="871"/>
      <c r="FQN2" s="871"/>
      <c r="FQO2" s="871"/>
      <c r="FQP2" s="871"/>
      <c r="FQQ2" s="871"/>
      <c r="FQR2" s="871"/>
      <c r="FQS2" s="871"/>
      <c r="FQT2" s="871"/>
      <c r="FQU2" s="871"/>
      <c r="FQV2" s="871"/>
      <c r="FQW2" s="871"/>
      <c r="FQX2" s="871"/>
      <c r="FQY2" s="871"/>
      <c r="FQZ2" s="871"/>
      <c r="FRA2" s="871"/>
      <c r="FRB2" s="871"/>
      <c r="FRC2" s="871"/>
      <c r="FRD2" s="871"/>
      <c r="FRE2" s="871"/>
      <c r="FRF2" s="871"/>
      <c r="FRG2" s="871"/>
      <c r="FRH2" s="871"/>
      <c r="FRI2" s="871"/>
      <c r="FRJ2" s="871"/>
      <c r="FRK2" s="871"/>
      <c r="FRL2" s="871"/>
      <c r="FRM2" s="871"/>
      <c r="FRN2" s="871"/>
      <c r="FRO2" s="871"/>
      <c r="FRP2" s="871"/>
      <c r="FRQ2" s="871"/>
      <c r="FRR2" s="871"/>
      <c r="FRS2" s="871"/>
      <c r="FRT2" s="871"/>
      <c r="FRU2" s="871"/>
      <c r="FRV2" s="871"/>
      <c r="FRW2" s="871"/>
      <c r="FRX2" s="871"/>
      <c r="FRY2" s="871"/>
      <c r="FRZ2" s="871"/>
      <c r="FSA2" s="871"/>
      <c r="FSB2" s="871"/>
      <c r="FSC2" s="871"/>
      <c r="FSD2" s="871"/>
      <c r="FSE2" s="871"/>
      <c r="FSF2" s="871"/>
      <c r="FSG2" s="871"/>
      <c r="FSH2" s="871"/>
      <c r="FSI2" s="871"/>
      <c r="FSJ2" s="871"/>
      <c r="FSK2" s="871"/>
      <c r="FSL2" s="871"/>
      <c r="FSM2" s="871"/>
      <c r="FSN2" s="871"/>
      <c r="FSO2" s="871"/>
      <c r="FSP2" s="871"/>
      <c r="FSQ2" s="871"/>
      <c r="FSR2" s="871"/>
      <c r="FSS2" s="871"/>
      <c r="FST2" s="871"/>
      <c r="FSU2" s="871"/>
      <c r="FSV2" s="871"/>
      <c r="FSW2" s="871"/>
      <c r="FSX2" s="871"/>
      <c r="FSY2" s="871"/>
      <c r="FSZ2" s="871"/>
      <c r="FTA2" s="871"/>
      <c r="FTB2" s="871"/>
      <c r="FTC2" s="871"/>
      <c r="FTD2" s="871"/>
      <c r="FTE2" s="871"/>
      <c r="FTF2" s="871"/>
      <c r="FTG2" s="871"/>
      <c r="FTH2" s="871"/>
      <c r="FTI2" s="871"/>
      <c r="FTJ2" s="871"/>
      <c r="FTK2" s="871"/>
      <c r="FTL2" s="871"/>
      <c r="FTM2" s="871"/>
      <c r="FTN2" s="871"/>
      <c r="FTO2" s="871"/>
      <c r="FTP2" s="871"/>
      <c r="FTQ2" s="871"/>
      <c r="FTR2" s="871"/>
      <c r="FTS2" s="871"/>
      <c r="FTT2" s="871"/>
      <c r="FTU2" s="871"/>
      <c r="FTV2" s="871"/>
      <c r="FTW2" s="871"/>
      <c r="FTX2" s="871"/>
      <c r="FTY2" s="871"/>
      <c r="FTZ2" s="871"/>
      <c r="FUA2" s="871"/>
      <c r="FUB2" s="871"/>
      <c r="FUC2" s="871"/>
      <c r="FUD2" s="871"/>
      <c r="FUE2" s="871"/>
      <c r="FUF2" s="871"/>
      <c r="FUG2" s="871"/>
      <c r="FUH2" s="871"/>
      <c r="FUI2" s="871"/>
      <c r="FUJ2" s="871"/>
      <c r="FUK2" s="871"/>
      <c r="FUL2" s="871"/>
      <c r="FUM2" s="871"/>
      <c r="FUN2" s="871"/>
      <c r="FUO2" s="871"/>
      <c r="FUP2" s="871"/>
      <c r="FUQ2" s="871"/>
      <c r="FUR2" s="871"/>
      <c r="FUS2" s="871"/>
      <c r="FUT2" s="871"/>
      <c r="FUU2" s="871"/>
      <c r="FUV2" s="871"/>
      <c r="FUW2" s="871"/>
      <c r="FUX2" s="871"/>
      <c r="FUY2" s="871"/>
      <c r="FUZ2" s="871"/>
      <c r="FVA2" s="871"/>
      <c r="FVB2" s="871"/>
      <c r="FVC2" s="871"/>
      <c r="FVD2" s="871"/>
      <c r="FVE2" s="871"/>
      <c r="FVF2" s="871"/>
      <c r="FVG2" s="871"/>
      <c r="FVH2" s="871"/>
      <c r="FVI2" s="871"/>
      <c r="FVJ2" s="871"/>
      <c r="FVK2" s="871"/>
      <c r="FVL2" s="871"/>
      <c r="FVM2" s="871"/>
      <c r="FVN2" s="871"/>
      <c r="FVO2" s="871"/>
      <c r="FVP2" s="871"/>
      <c r="FVQ2" s="871"/>
      <c r="FVR2" s="871"/>
      <c r="FVS2" s="871"/>
      <c r="FVT2" s="871"/>
      <c r="FVU2" s="871"/>
      <c r="FVV2" s="871"/>
      <c r="FVW2" s="871"/>
      <c r="FVX2" s="871"/>
      <c r="FVY2" s="871"/>
      <c r="FVZ2" s="871"/>
      <c r="FWA2" s="871"/>
      <c r="FWB2" s="871"/>
      <c r="FWC2" s="871"/>
      <c r="FWD2" s="871"/>
      <c r="FWE2" s="871"/>
      <c r="FWF2" s="871"/>
      <c r="FWG2" s="871"/>
      <c r="FWH2" s="871"/>
      <c r="FWI2" s="871"/>
      <c r="FWJ2" s="871"/>
      <c r="FWK2" s="871"/>
      <c r="FWL2" s="871"/>
      <c r="FWM2" s="871"/>
      <c r="FWN2" s="871"/>
      <c r="FWO2" s="871"/>
      <c r="FWP2" s="871"/>
      <c r="FWQ2" s="871"/>
      <c r="FWR2" s="871"/>
      <c r="FWS2" s="871"/>
      <c r="FWT2" s="871"/>
      <c r="FWU2" s="871"/>
      <c r="FWV2" s="871"/>
      <c r="FWW2" s="871"/>
      <c r="FWX2" s="871"/>
      <c r="FWY2" s="871"/>
      <c r="FWZ2" s="871"/>
      <c r="FXA2" s="871"/>
      <c r="FXB2" s="871"/>
      <c r="FXC2" s="871"/>
      <c r="FXD2" s="871"/>
      <c r="FXE2" s="871"/>
      <c r="FXF2" s="871"/>
      <c r="FXG2" s="871"/>
      <c r="FXH2" s="871"/>
      <c r="FXI2" s="871"/>
      <c r="FXJ2" s="871"/>
      <c r="FXK2" s="871"/>
      <c r="FXL2" s="871"/>
      <c r="FXM2" s="871"/>
      <c r="FXN2" s="871"/>
      <c r="FXO2" s="871"/>
      <c r="FXP2" s="871"/>
      <c r="FXQ2" s="871"/>
      <c r="FXR2" s="871"/>
      <c r="FXS2" s="871"/>
      <c r="FXT2" s="871"/>
      <c r="FXU2" s="871"/>
      <c r="FXV2" s="871"/>
      <c r="FXW2" s="871"/>
      <c r="FXX2" s="871"/>
      <c r="FXY2" s="871"/>
      <c r="FXZ2" s="871"/>
      <c r="FYA2" s="871"/>
      <c r="FYB2" s="871"/>
      <c r="FYC2" s="871"/>
      <c r="FYD2" s="871"/>
      <c r="FYE2" s="871"/>
      <c r="FYF2" s="871"/>
      <c r="FYG2" s="871"/>
      <c r="FYH2" s="871"/>
      <c r="FYI2" s="871"/>
      <c r="FYJ2" s="871"/>
      <c r="FYK2" s="871"/>
      <c r="FYL2" s="871"/>
      <c r="FYM2" s="871"/>
      <c r="FYN2" s="871"/>
      <c r="FYO2" s="871"/>
      <c r="FYP2" s="871"/>
      <c r="FYQ2" s="871"/>
      <c r="FYR2" s="871"/>
      <c r="FYS2" s="871"/>
      <c r="FYT2" s="871"/>
      <c r="FYU2" s="871"/>
      <c r="FYV2" s="871"/>
      <c r="FYW2" s="871"/>
      <c r="FYX2" s="871"/>
      <c r="FYY2" s="871"/>
      <c r="FYZ2" s="871"/>
      <c r="FZA2" s="871"/>
      <c r="FZB2" s="871"/>
      <c r="FZC2" s="871"/>
      <c r="FZD2" s="871"/>
      <c r="FZE2" s="871"/>
      <c r="FZF2" s="871"/>
      <c r="FZG2" s="871"/>
      <c r="FZH2" s="871"/>
      <c r="FZI2" s="871"/>
      <c r="FZJ2" s="871"/>
      <c r="FZK2" s="871"/>
      <c r="FZL2" s="871"/>
      <c r="FZM2" s="871"/>
      <c r="FZN2" s="871"/>
      <c r="FZO2" s="871"/>
      <c r="FZP2" s="871"/>
      <c r="FZQ2" s="871"/>
      <c r="FZR2" s="871"/>
      <c r="FZS2" s="871"/>
      <c r="FZT2" s="871"/>
      <c r="FZU2" s="871"/>
      <c r="FZV2" s="871"/>
      <c r="FZW2" s="871"/>
      <c r="FZX2" s="871"/>
      <c r="FZY2" s="871"/>
      <c r="FZZ2" s="871"/>
      <c r="GAA2" s="871"/>
      <c r="GAB2" s="871"/>
      <c r="GAC2" s="871"/>
      <c r="GAD2" s="871"/>
      <c r="GAE2" s="871"/>
      <c r="GAF2" s="871"/>
      <c r="GAG2" s="871"/>
      <c r="GAH2" s="871"/>
      <c r="GAI2" s="871"/>
      <c r="GAJ2" s="871"/>
      <c r="GAK2" s="871"/>
      <c r="GAL2" s="871"/>
      <c r="GAM2" s="871"/>
      <c r="GAN2" s="871"/>
      <c r="GAO2" s="871"/>
      <c r="GAP2" s="871"/>
      <c r="GAQ2" s="871"/>
      <c r="GAR2" s="871"/>
      <c r="GAS2" s="871"/>
      <c r="GAT2" s="871"/>
      <c r="GAU2" s="871"/>
      <c r="GAV2" s="871"/>
      <c r="GAW2" s="871"/>
      <c r="GAX2" s="871"/>
      <c r="GAY2" s="871"/>
      <c r="GAZ2" s="871"/>
      <c r="GBA2" s="871"/>
      <c r="GBB2" s="871"/>
      <c r="GBC2" s="871"/>
      <c r="GBD2" s="871"/>
      <c r="GBE2" s="871"/>
      <c r="GBF2" s="871"/>
      <c r="GBG2" s="871"/>
      <c r="GBH2" s="871"/>
      <c r="GBI2" s="871"/>
      <c r="GBJ2" s="871"/>
      <c r="GBK2" s="871"/>
      <c r="GBL2" s="871"/>
      <c r="GBM2" s="871"/>
      <c r="GBN2" s="871"/>
      <c r="GBO2" s="871"/>
      <c r="GBP2" s="871"/>
      <c r="GBQ2" s="871"/>
      <c r="GBR2" s="871"/>
      <c r="GBS2" s="871"/>
      <c r="GBT2" s="871"/>
      <c r="GBU2" s="871"/>
      <c r="GBV2" s="871"/>
      <c r="GBW2" s="871"/>
      <c r="GBX2" s="871"/>
      <c r="GBY2" s="871"/>
      <c r="GBZ2" s="871"/>
      <c r="GCA2" s="871"/>
      <c r="GCB2" s="871"/>
      <c r="GCC2" s="871"/>
      <c r="GCD2" s="871"/>
      <c r="GCE2" s="871"/>
      <c r="GCF2" s="871"/>
      <c r="GCG2" s="871"/>
      <c r="GCH2" s="871"/>
      <c r="GCI2" s="871"/>
      <c r="GCJ2" s="871"/>
      <c r="GCK2" s="871"/>
      <c r="GCL2" s="871"/>
      <c r="GCM2" s="871"/>
      <c r="GCN2" s="871"/>
      <c r="GCO2" s="871"/>
      <c r="GCP2" s="871"/>
      <c r="GCQ2" s="871"/>
      <c r="GCR2" s="871"/>
      <c r="GCS2" s="871"/>
      <c r="GCT2" s="871"/>
      <c r="GCU2" s="871"/>
      <c r="GCV2" s="871"/>
      <c r="GCW2" s="871"/>
      <c r="GCX2" s="871"/>
      <c r="GCY2" s="871"/>
      <c r="GCZ2" s="871"/>
      <c r="GDA2" s="871"/>
      <c r="GDB2" s="871"/>
      <c r="GDC2" s="871"/>
      <c r="GDD2" s="871"/>
      <c r="GDE2" s="871"/>
      <c r="GDF2" s="871"/>
      <c r="GDG2" s="871"/>
      <c r="GDH2" s="871"/>
      <c r="GDI2" s="871"/>
      <c r="GDJ2" s="871"/>
      <c r="GDK2" s="871"/>
      <c r="GDL2" s="871"/>
      <c r="GDM2" s="871"/>
      <c r="GDN2" s="871"/>
      <c r="GDO2" s="871"/>
      <c r="GDP2" s="871"/>
      <c r="GDQ2" s="871"/>
      <c r="GDR2" s="871"/>
      <c r="GDS2" s="871"/>
      <c r="GDT2" s="871"/>
      <c r="GDU2" s="871"/>
      <c r="GDV2" s="871"/>
      <c r="GDW2" s="871"/>
      <c r="GDX2" s="871"/>
      <c r="GDY2" s="871"/>
      <c r="GDZ2" s="871"/>
      <c r="GEA2" s="871"/>
      <c r="GEB2" s="871"/>
      <c r="GEC2" s="871"/>
      <c r="GED2" s="871"/>
      <c r="GEE2" s="871"/>
      <c r="GEF2" s="871"/>
      <c r="GEG2" s="871"/>
      <c r="GEH2" s="871"/>
      <c r="GEI2" s="871"/>
      <c r="GEJ2" s="871"/>
      <c r="GEK2" s="871"/>
      <c r="GEL2" s="871"/>
      <c r="GEM2" s="871"/>
      <c r="GEN2" s="871"/>
      <c r="GEO2" s="871"/>
      <c r="GEP2" s="871"/>
      <c r="GEQ2" s="871"/>
      <c r="GER2" s="871"/>
      <c r="GES2" s="871"/>
      <c r="GET2" s="871"/>
      <c r="GEU2" s="871"/>
      <c r="GEV2" s="871"/>
      <c r="GEW2" s="871"/>
      <c r="GEX2" s="871"/>
      <c r="GEY2" s="871"/>
      <c r="GEZ2" s="871"/>
      <c r="GFA2" s="871"/>
      <c r="GFB2" s="871"/>
      <c r="GFC2" s="871"/>
      <c r="GFD2" s="871"/>
      <c r="GFE2" s="871"/>
      <c r="GFF2" s="871"/>
      <c r="GFG2" s="871"/>
      <c r="GFH2" s="871"/>
      <c r="GFI2" s="871"/>
      <c r="GFJ2" s="871"/>
      <c r="GFK2" s="871"/>
      <c r="GFL2" s="871"/>
      <c r="GFM2" s="871"/>
      <c r="GFN2" s="871"/>
      <c r="GFO2" s="871"/>
      <c r="GFP2" s="871"/>
      <c r="GFQ2" s="871"/>
      <c r="GFR2" s="871"/>
      <c r="GFS2" s="871"/>
      <c r="GFT2" s="871"/>
      <c r="GFU2" s="871"/>
      <c r="GFV2" s="871"/>
      <c r="GFW2" s="871"/>
      <c r="GFX2" s="871"/>
      <c r="GFY2" s="871"/>
      <c r="GFZ2" s="871"/>
      <c r="GGA2" s="871"/>
      <c r="GGB2" s="871"/>
      <c r="GGC2" s="871"/>
      <c r="GGD2" s="871"/>
      <c r="GGE2" s="871"/>
      <c r="GGF2" s="871"/>
      <c r="GGG2" s="871"/>
      <c r="GGH2" s="871"/>
      <c r="GGI2" s="871"/>
      <c r="GGJ2" s="871"/>
      <c r="GGK2" s="871"/>
      <c r="GGL2" s="871"/>
      <c r="GGM2" s="871"/>
      <c r="GGN2" s="871"/>
      <c r="GGO2" s="871"/>
      <c r="GGP2" s="871"/>
      <c r="GGQ2" s="871"/>
      <c r="GGR2" s="871"/>
      <c r="GGS2" s="871"/>
      <c r="GGT2" s="871"/>
      <c r="GGU2" s="871"/>
      <c r="GGV2" s="871"/>
      <c r="GGW2" s="871"/>
      <c r="GGX2" s="871"/>
      <c r="GGY2" s="871"/>
      <c r="GGZ2" s="871"/>
      <c r="GHA2" s="871"/>
      <c r="GHB2" s="871"/>
      <c r="GHC2" s="871"/>
      <c r="GHD2" s="871"/>
      <c r="GHE2" s="871"/>
      <c r="GHF2" s="871"/>
      <c r="GHG2" s="871"/>
      <c r="GHH2" s="871"/>
      <c r="GHI2" s="871"/>
      <c r="GHJ2" s="871"/>
      <c r="GHK2" s="871"/>
      <c r="GHL2" s="871"/>
      <c r="GHM2" s="871"/>
      <c r="GHN2" s="871"/>
      <c r="GHO2" s="871"/>
      <c r="GHP2" s="871"/>
      <c r="GHQ2" s="871"/>
      <c r="GHR2" s="871"/>
      <c r="GHS2" s="871"/>
      <c r="GHT2" s="871"/>
      <c r="GHU2" s="871"/>
      <c r="GHV2" s="871"/>
      <c r="GHW2" s="871"/>
      <c r="GHX2" s="871"/>
      <c r="GHY2" s="871"/>
      <c r="GHZ2" s="871"/>
      <c r="GIA2" s="871"/>
      <c r="GIB2" s="871"/>
      <c r="GIC2" s="871"/>
      <c r="GID2" s="871"/>
      <c r="GIE2" s="871"/>
      <c r="GIF2" s="871"/>
      <c r="GIG2" s="871"/>
      <c r="GIH2" s="871"/>
      <c r="GII2" s="871"/>
      <c r="GIJ2" s="871"/>
      <c r="GIK2" s="871"/>
      <c r="GIL2" s="871"/>
      <c r="GIM2" s="871"/>
      <c r="GIN2" s="871"/>
      <c r="GIO2" s="871"/>
      <c r="GIP2" s="871"/>
      <c r="GIQ2" s="871"/>
      <c r="GIR2" s="871"/>
      <c r="GIS2" s="871"/>
      <c r="GIT2" s="871"/>
      <c r="GIU2" s="871"/>
      <c r="GIV2" s="871"/>
      <c r="GIW2" s="871"/>
      <c r="GIX2" s="871"/>
      <c r="GIY2" s="871"/>
      <c r="GIZ2" s="871"/>
      <c r="GJA2" s="871"/>
      <c r="GJB2" s="871"/>
      <c r="GJC2" s="871"/>
      <c r="GJD2" s="871"/>
      <c r="GJE2" s="871"/>
      <c r="GJF2" s="871"/>
      <c r="GJG2" s="871"/>
      <c r="GJH2" s="871"/>
      <c r="GJI2" s="871"/>
      <c r="GJJ2" s="871"/>
      <c r="GJK2" s="871"/>
      <c r="GJL2" s="871"/>
      <c r="GJM2" s="871"/>
      <c r="GJN2" s="871"/>
      <c r="GJO2" s="871"/>
      <c r="GJP2" s="871"/>
      <c r="GJQ2" s="871"/>
      <c r="GJR2" s="871"/>
      <c r="GJS2" s="871"/>
      <c r="GJT2" s="871"/>
      <c r="GJU2" s="871"/>
      <c r="GJV2" s="871"/>
      <c r="GJW2" s="871"/>
      <c r="GJX2" s="871"/>
      <c r="GJY2" s="871"/>
      <c r="GJZ2" s="871"/>
      <c r="GKA2" s="871"/>
      <c r="GKB2" s="871"/>
      <c r="GKC2" s="871"/>
      <c r="GKD2" s="871"/>
      <c r="GKE2" s="871"/>
      <c r="GKF2" s="871"/>
      <c r="GKG2" s="871"/>
      <c r="GKH2" s="871"/>
      <c r="GKI2" s="871"/>
      <c r="GKJ2" s="871"/>
      <c r="GKK2" s="871"/>
      <c r="GKL2" s="871"/>
      <c r="GKM2" s="871"/>
      <c r="GKN2" s="871"/>
      <c r="GKO2" s="871"/>
      <c r="GKP2" s="871"/>
      <c r="GKQ2" s="871"/>
      <c r="GKR2" s="871"/>
      <c r="GKS2" s="871"/>
      <c r="GKT2" s="871"/>
      <c r="GKU2" s="871"/>
      <c r="GKV2" s="871"/>
      <c r="GKW2" s="871"/>
      <c r="GKX2" s="871"/>
      <c r="GKY2" s="871"/>
      <c r="GKZ2" s="871"/>
      <c r="GLA2" s="871"/>
      <c r="GLB2" s="871"/>
      <c r="GLC2" s="871"/>
      <c r="GLD2" s="871"/>
      <c r="GLE2" s="871"/>
      <c r="GLF2" s="871"/>
      <c r="GLG2" s="871"/>
      <c r="GLH2" s="871"/>
      <c r="GLI2" s="871"/>
      <c r="GLJ2" s="871"/>
      <c r="GLK2" s="871"/>
      <c r="GLL2" s="871"/>
      <c r="GLM2" s="871"/>
      <c r="GLN2" s="871"/>
      <c r="GLO2" s="871"/>
      <c r="GLP2" s="871"/>
      <c r="GLQ2" s="871"/>
      <c r="GLR2" s="871"/>
      <c r="GLS2" s="871"/>
      <c r="GLT2" s="871"/>
      <c r="GLU2" s="871"/>
      <c r="GLV2" s="871"/>
      <c r="GLW2" s="871"/>
      <c r="GLX2" s="871"/>
      <c r="GLY2" s="871"/>
      <c r="GLZ2" s="871"/>
      <c r="GMA2" s="871"/>
      <c r="GMB2" s="871"/>
      <c r="GMC2" s="871"/>
      <c r="GMD2" s="871"/>
      <c r="GME2" s="871"/>
      <c r="GMF2" s="871"/>
      <c r="GMG2" s="871"/>
      <c r="GMH2" s="871"/>
      <c r="GMI2" s="871"/>
      <c r="GMJ2" s="871"/>
      <c r="GMK2" s="871"/>
      <c r="GML2" s="871"/>
      <c r="GMM2" s="871"/>
      <c r="GMN2" s="871"/>
      <c r="GMO2" s="871"/>
      <c r="GMP2" s="871"/>
      <c r="GMQ2" s="871"/>
      <c r="GMR2" s="871"/>
      <c r="GMS2" s="871"/>
      <c r="GMT2" s="871"/>
      <c r="GMU2" s="871"/>
      <c r="GMV2" s="871"/>
      <c r="GMW2" s="871"/>
      <c r="GMX2" s="871"/>
      <c r="GMY2" s="871"/>
      <c r="GMZ2" s="871"/>
      <c r="GNA2" s="871"/>
      <c r="GNB2" s="871"/>
      <c r="GNC2" s="871"/>
      <c r="GND2" s="871"/>
      <c r="GNE2" s="871"/>
      <c r="GNF2" s="871"/>
      <c r="GNG2" s="871"/>
      <c r="GNH2" s="871"/>
      <c r="GNI2" s="871"/>
      <c r="GNJ2" s="871"/>
      <c r="GNK2" s="871"/>
      <c r="GNL2" s="871"/>
      <c r="GNM2" s="871"/>
      <c r="GNN2" s="871"/>
      <c r="GNO2" s="871"/>
      <c r="GNP2" s="871"/>
      <c r="GNQ2" s="871"/>
      <c r="GNR2" s="871"/>
      <c r="GNS2" s="871"/>
      <c r="GNT2" s="871"/>
      <c r="GNU2" s="871"/>
      <c r="GNV2" s="871"/>
      <c r="GNW2" s="871"/>
      <c r="GNX2" s="871"/>
      <c r="GNY2" s="871"/>
      <c r="GNZ2" s="871"/>
      <c r="GOA2" s="871"/>
      <c r="GOB2" s="871"/>
      <c r="GOC2" s="871"/>
      <c r="GOD2" s="871"/>
      <c r="GOE2" s="871"/>
      <c r="GOF2" s="871"/>
      <c r="GOG2" s="871"/>
      <c r="GOH2" s="871"/>
      <c r="GOI2" s="871"/>
      <c r="GOJ2" s="871"/>
      <c r="GOK2" s="871"/>
      <c r="GOL2" s="871"/>
      <c r="GOM2" s="871"/>
      <c r="GON2" s="871"/>
      <c r="GOO2" s="871"/>
      <c r="GOP2" s="871"/>
      <c r="GOQ2" s="871"/>
      <c r="GOR2" s="871"/>
      <c r="GOS2" s="871"/>
      <c r="GOT2" s="871"/>
      <c r="GOU2" s="871"/>
      <c r="GOV2" s="871"/>
      <c r="GOW2" s="871"/>
      <c r="GOX2" s="871"/>
      <c r="GOY2" s="871"/>
      <c r="GOZ2" s="871"/>
      <c r="GPA2" s="871"/>
      <c r="GPB2" s="871"/>
      <c r="GPC2" s="871"/>
      <c r="GPD2" s="871"/>
      <c r="GPE2" s="871"/>
      <c r="GPF2" s="871"/>
      <c r="GPG2" s="871"/>
      <c r="GPH2" s="871"/>
      <c r="GPI2" s="871"/>
      <c r="GPJ2" s="871"/>
      <c r="GPK2" s="871"/>
      <c r="GPL2" s="871"/>
      <c r="GPM2" s="871"/>
      <c r="GPN2" s="871"/>
      <c r="GPO2" s="871"/>
      <c r="GPP2" s="871"/>
      <c r="GPQ2" s="871"/>
      <c r="GPR2" s="871"/>
      <c r="GPS2" s="871"/>
      <c r="GPT2" s="871"/>
      <c r="GPU2" s="871"/>
      <c r="GPV2" s="871"/>
      <c r="GPW2" s="871"/>
      <c r="GPX2" s="871"/>
      <c r="GPY2" s="871"/>
      <c r="GPZ2" s="871"/>
      <c r="GQA2" s="871"/>
      <c r="GQB2" s="871"/>
      <c r="GQC2" s="871"/>
      <c r="GQD2" s="871"/>
      <c r="GQE2" s="871"/>
      <c r="GQF2" s="871"/>
      <c r="GQG2" s="871"/>
      <c r="GQH2" s="871"/>
      <c r="GQI2" s="871"/>
      <c r="GQJ2" s="871"/>
      <c r="GQK2" s="871"/>
      <c r="GQL2" s="871"/>
      <c r="GQM2" s="871"/>
      <c r="GQN2" s="871"/>
      <c r="GQO2" s="871"/>
      <c r="GQP2" s="871"/>
      <c r="GQQ2" s="871"/>
      <c r="GQR2" s="871"/>
      <c r="GQS2" s="871"/>
      <c r="GQT2" s="871"/>
      <c r="GQU2" s="871"/>
      <c r="GQV2" s="871"/>
      <c r="GQW2" s="871"/>
      <c r="GQX2" s="871"/>
      <c r="GQY2" s="871"/>
      <c r="GQZ2" s="871"/>
      <c r="GRA2" s="871"/>
      <c r="GRB2" s="871"/>
      <c r="GRC2" s="871"/>
      <c r="GRD2" s="871"/>
      <c r="GRE2" s="871"/>
      <c r="GRF2" s="871"/>
      <c r="GRG2" s="871"/>
      <c r="GRH2" s="871"/>
      <c r="GRI2" s="871"/>
      <c r="GRJ2" s="871"/>
      <c r="GRK2" s="871"/>
      <c r="GRL2" s="871"/>
      <c r="GRM2" s="871"/>
      <c r="GRN2" s="871"/>
      <c r="GRO2" s="871"/>
      <c r="GRP2" s="871"/>
      <c r="GRQ2" s="871"/>
      <c r="GRR2" s="871"/>
      <c r="GRS2" s="871"/>
      <c r="GRT2" s="871"/>
      <c r="GRU2" s="871"/>
      <c r="GRV2" s="871"/>
      <c r="GRW2" s="871"/>
      <c r="GRX2" s="871"/>
      <c r="GRY2" s="871"/>
      <c r="GRZ2" s="871"/>
      <c r="GSA2" s="871"/>
      <c r="GSB2" s="871"/>
      <c r="GSC2" s="871"/>
      <c r="GSD2" s="871"/>
      <c r="GSE2" s="871"/>
      <c r="GSF2" s="871"/>
      <c r="GSG2" s="871"/>
      <c r="GSH2" s="871"/>
      <c r="GSI2" s="871"/>
      <c r="GSJ2" s="871"/>
      <c r="GSK2" s="871"/>
      <c r="GSL2" s="871"/>
      <c r="GSM2" s="871"/>
      <c r="GSN2" s="871"/>
      <c r="GSO2" s="871"/>
      <c r="GSP2" s="871"/>
      <c r="GSQ2" s="871"/>
      <c r="GSR2" s="871"/>
      <c r="GSS2" s="871"/>
      <c r="GST2" s="871"/>
      <c r="GSU2" s="871"/>
      <c r="GSV2" s="871"/>
      <c r="GSW2" s="871"/>
      <c r="GSX2" s="871"/>
      <c r="GSY2" s="871"/>
      <c r="GSZ2" s="871"/>
      <c r="GTA2" s="871"/>
      <c r="GTB2" s="871"/>
      <c r="GTC2" s="871"/>
      <c r="GTD2" s="871"/>
      <c r="GTE2" s="871"/>
      <c r="GTF2" s="871"/>
      <c r="GTG2" s="871"/>
      <c r="GTH2" s="871"/>
      <c r="GTI2" s="871"/>
      <c r="GTJ2" s="871"/>
      <c r="GTK2" s="871"/>
      <c r="GTL2" s="871"/>
      <c r="GTM2" s="871"/>
      <c r="GTN2" s="871"/>
      <c r="GTO2" s="871"/>
      <c r="GTP2" s="871"/>
      <c r="GTQ2" s="871"/>
      <c r="GTR2" s="871"/>
      <c r="GTS2" s="871"/>
      <c r="GTT2" s="871"/>
      <c r="GTU2" s="871"/>
      <c r="GTV2" s="871"/>
      <c r="GTW2" s="871"/>
      <c r="GTX2" s="871"/>
      <c r="GTY2" s="871"/>
      <c r="GTZ2" s="871"/>
      <c r="GUA2" s="871"/>
      <c r="GUB2" s="871"/>
      <c r="GUC2" s="871"/>
      <c r="GUD2" s="871"/>
      <c r="GUE2" s="871"/>
      <c r="GUF2" s="871"/>
      <c r="GUG2" s="871"/>
      <c r="GUH2" s="871"/>
      <c r="GUI2" s="871"/>
      <c r="GUJ2" s="871"/>
      <c r="GUK2" s="871"/>
      <c r="GUL2" s="871"/>
      <c r="GUM2" s="871"/>
      <c r="GUN2" s="871"/>
      <c r="GUO2" s="871"/>
      <c r="GUP2" s="871"/>
      <c r="GUQ2" s="871"/>
      <c r="GUR2" s="871"/>
      <c r="GUS2" s="871"/>
      <c r="GUT2" s="871"/>
      <c r="GUU2" s="871"/>
      <c r="GUV2" s="871"/>
      <c r="GUW2" s="871"/>
      <c r="GUX2" s="871"/>
      <c r="GUY2" s="871"/>
      <c r="GUZ2" s="871"/>
      <c r="GVA2" s="871"/>
      <c r="GVB2" s="871"/>
      <c r="GVC2" s="871"/>
      <c r="GVD2" s="871"/>
      <c r="GVE2" s="871"/>
      <c r="GVF2" s="871"/>
      <c r="GVG2" s="871"/>
      <c r="GVH2" s="871"/>
      <c r="GVI2" s="871"/>
      <c r="GVJ2" s="871"/>
      <c r="GVK2" s="871"/>
      <c r="GVL2" s="871"/>
      <c r="GVM2" s="871"/>
      <c r="GVN2" s="871"/>
      <c r="GVO2" s="871"/>
      <c r="GVP2" s="871"/>
      <c r="GVQ2" s="871"/>
      <c r="GVR2" s="871"/>
      <c r="GVS2" s="871"/>
      <c r="GVT2" s="871"/>
      <c r="GVU2" s="871"/>
      <c r="GVV2" s="871"/>
      <c r="GVW2" s="871"/>
      <c r="GVX2" s="871"/>
      <c r="GVY2" s="871"/>
      <c r="GVZ2" s="871"/>
      <c r="GWA2" s="871"/>
      <c r="GWB2" s="871"/>
      <c r="GWC2" s="871"/>
      <c r="GWD2" s="871"/>
      <c r="GWE2" s="871"/>
      <c r="GWF2" s="871"/>
      <c r="GWG2" s="871"/>
      <c r="GWH2" s="871"/>
      <c r="GWI2" s="871"/>
      <c r="GWJ2" s="871"/>
      <c r="GWK2" s="871"/>
      <c r="GWL2" s="871"/>
      <c r="GWM2" s="871"/>
      <c r="GWN2" s="871"/>
      <c r="GWO2" s="871"/>
      <c r="GWP2" s="871"/>
      <c r="GWQ2" s="871"/>
      <c r="GWR2" s="871"/>
      <c r="GWS2" s="871"/>
      <c r="GWT2" s="871"/>
      <c r="GWU2" s="871"/>
      <c r="GWV2" s="871"/>
      <c r="GWW2" s="871"/>
      <c r="GWX2" s="871"/>
      <c r="GWY2" s="871"/>
      <c r="GWZ2" s="871"/>
      <c r="GXA2" s="871"/>
      <c r="GXB2" s="871"/>
      <c r="GXC2" s="871"/>
      <c r="GXD2" s="871"/>
      <c r="GXE2" s="871"/>
      <c r="GXF2" s="871"/>
      <c r="GXG2" s="871"/>
      <c r="GXH2" s="871"/>
      <c r="GXI2" s="871"/>
      <c r="GXJ2" s="871"/>
      <c r="GXK2" s="871"/>
      <c r="GXL2" s="871"/>
      <c r="GXM2" s="871"/>
      <c r="GXN2" s="871"/>
      <c r="GXO2" s="871"/>
      <c r="GXP2" s="871"/>
      <c r="GXQ2" s="871"/>
      <c r="GXR2" s="871"/>
      <c r="GXS2" s="871"/>
      <c r="GXT2" s="871"/>
      <c r="GXU2" s="871"/>
      <c r="GXV2" s="871"/>
      <c r="GXW2" s="871"/>
      <c r="GXX2" s="871"/>
      <c r="GXY2" s="871"/>
      <c r="GXZ2" s="871"/>
      <c r="GYA2" s="871"/>
      <c r="GYB2" s="871"/>
      <c r="GYC2" s="871"/>
      <c r="GYD2" s="871"/>
      <c r="GYE2" s="871"/>
      <c r="GYF2" s="871"/>
      <c r="GYG2" s="871"/>
      <c r="GYH2" s="871"/>
      <c r="GYI2" s="871"/>
      <c r="GYJ2" s="871"/>
      <c r="GYK2" s="871"/>
      <c r="GYL2" s="871"/>
      <c r="GYM2" s="871"/>
      <c r="GYN2" s="871"/>
      <c r="GYO2" s="871"/>
      <c r="GYP2" s="871"/>
      <c r="GYQ2" s="871"/>
      <c r="GYR2" s="871"/>
      <c r="GYS2" s="871"/>
      <c r="GYT2" s="871"/>
      <c r="GYU2" s="871"/>
      <c r="GYV2" s="871"/>
      <c r="GYW2" s="871"/>
      <c r="GYX2" s="871"/>
      <c r="GYY2" s="871"/>
      <c r="GYZ2" s="871"/>
      <c r="GZA2" s="871"/>
      <c r="GZB2" s="871"/>
      <c r="GZC2" s="871"/>
      <c r="GZD2" s="871"/>
      <c r="GZE2" s="871"/>
      <c r="GZF2" s="871"/>
      <c r="GZG2" s="871"/>
      <c r="GZH2" s="871"/>
      <c r="GZI2" s="871"/>
      <c r="GZJ2" s="871"/>
      <c r="GZK2" s="871"/>
      <c r="GZL2" s="871"/>
      <c r="GZM2" s="871"/>
      <c r="GZN2" s="871"/>
      <c r="GZO2" s="871"/>
      <c r="GZP2" s="871"/>
      <c r="GZQ2" s="871"/>
      <c r="GZR2" s="871"/>
      <c r="GZS2" s="871"/>
      <c r="GZT2" s="871"/>
      <c r="GZU2" s="871"/>
      <c r="GZV2" s="871"/>
      <c r="GZW2" s="871"/>
      <c r="GZX2" s="871"/>
      <c r="GZY2" s="871"/>
      <c r="GZZ2" s="871"/>
      <c r="HAA2" s="871"/>
      <c r="HAB2" s="871"/>
      <c r="HAC2" s="871"/>
      <c r="HAD2" s="871"/>
      <c r="HAE2" s="871"/>
      <c r="HAF2" s="871"/>
      <c r="HAG2" s="871"/>
      <c r="HAH2" s="871"/>
      <c r="HAI2" s="871"/>
      <c r="HAJ2" s="871"/>
      <c r="HAK2" s="871"/>
      <c r="HAL2" s="871"/>
      <c r="HAM2" s="871"/>
      <c r="HAN2" s="871"/>
      <c r="HAO2" s="871"/>
      <c r="HAP2" s="871"/>
      <c r="HAQ2" s="871"/>
      <c r="HAR2" s="871"/>
      <c r="HAS2" s="871"/>
      <c r="HAT2" s="871"/>
      <c r="HAU2" s="871"/>
      <c r="HAV2" s="871"/>
      <c r="HAW2" s="871"/>
      <c r="HAX2" s="871"/>
      <c r="HAY2" s="871"/>
      <c r="HAZ2" s="871"/>
      <c r="HBA2" s="871"/>
      <c r="HBB2" s="871"/>
      <c r="HBC2" s="871"/>
      <c r="HBD2" s="871"/>
      <c r="HBE2" s="871"/>
      <c r="HBF2" s="871"/>
      <c r="HBG2" s="871"/>
      <c r="HBH2" s="871"/>
      <c r="HBI2" s="871"/>
      <c r="HBJ2" s="871"/>
      <c r="HBK2" s="871"/>
      <c r="HBL2" s="871"/>
      <c r="HBM2" s="871"/>
      <c r="HBN2" s="871"/>
      <c r="HBO2" s="871"/>
      <c r="HBP2" s="871"/>
      <c r="HBQ2" s="871"/>
      <c r="HBR2" s="871"/>
      <c r="HBS2" s="871"/>
      <c r="HBT2" s="871"/>
      <c r="HBU2" s="871"/>
      <c r="HBV2" s="871"/>
      <c r="HBW2" s="871"/>
      <c r="HBX2" s="871"/>
      <c r="HBY2" s="871"/>
      <c r="HBZ2" s="871"/>
      <c r="HCA2" s="871"/>
      <c r="HCB2" s="871"/>
      <c r="HCC2" s="871"/>
      <c r="HCD2" s="871"/>
      <c r="HCE2" s="871"/>
      <c r="HCF2" s="871"/>
      <c r="HCG2" s="871"/>
      <c r="HCH2" s="871"/>
      <c r="HCI2" s="871"/>
      <c r="HCJ2" s="871"/>
      <c r="HCK2" s="871"/>
      <c r="HCL2" s="871"/>
      <c r="HCM2" s="871"/>
      <c r="HCN2" s="871"/>
      <c r="HCO2" s="871"/>
      <c r="HCP2" s="871"/>
      <c r="HCQ2" s="871"/>
      <c r="HCR2" s="871"/>
      <c r="HCS2" s="871"/>
      <c r="HCT2" s="871"/>
      <c r="HCU2" s="871"/>
      <c r="HCV2" s="871"/>
      <c r="HCW2" s="871"/>
      <c r="HCX2" s="871"/>
      <c r="HCY2" s="871"/>
      <c r="HCZ2" s="871"/>
      <c r="HDA2" s="871"/>
      <c r="HDB2" s="871"/>
      <c r="HDC2" s="871"/>
      <c r="HDD2" s="871"/>
      <c r="HDE2" s="871"/>
      <c r="HDF2" s="871"/>
      <c r="HDG2" s="871"/>
      <c r="HDH2" s="871"/>
      <c r="HDI2" s="871"/>
      <c r="HDJ2" s="871"/>
      <c r="HDK2" s="871"/>
      <c r="HDL2" s="871"/>
      <c r="HDM2" s="871"/>
      <c r="HDN2" s="871"/>
      <c r="HDO2" s="871"/>
      <c r="HDP2" s="871"/>
      <c r="HDQ2" s="871"/>
      <c r="HDR2" s="871"/>
      <c r="HDS2" s="871"/>
      <c r="HDT2" s="871"/>
      <c r="HDU2" s="871"/>
      <c r="HDV2" s="871"/>
      <c r="HDW2" s="871"/>
      <c r="HDX2" s="871"/>
      <c r="HDY2" s="871"/>
      <c r="HDZ2" s="871"/>
      <c r="HEA2" s="871"/>
      <c r="HEB2" s="871"/>
      <c r="HEC2" s="871"/>
      <c r="HED2" s="871"/>
      <c r="HEE2" s="871"/>
      <c r="HEF2" s="871"/>
      <c r="HEG2" s="871"/>
      <c r="HEH2" s="871"/>
      <c r="HEI2" s="871"/>
      <c r="HEJ2" s="871"/>
      <c r="HEK2" s="871"/>
      <c r="HEL2" s="871"/>
      <c r="HEM2" s="871"/>
      <c r="HEN2" s="871"/>
      <c r="HEO2" s="871"/>
      <c r="HEP2" s="871"/>
      <c r="HEQ2" s="871"/>
      <c r="HER2" s="871"/>
      <c r="HES2" s="871"/>
      <c r="HET2" s="871"/>
      <c r="HEU2" s="871"/>
      <c r="HEV2" s="871"/>
      <c r="HEW2" s="871"/>
      <c r="HEX2" s="871"/>
      <c r="HEY2" s="871"/>
      <c r="HEZ2" s="871"/>
      <c r="HFA2" s="871"/>
      <c r="HFB2" s="871"/>
      <c r="HFC2" s="871"/>
      <c r="HFD2" s="871"/>
      <c r="HFE2" s="871"/>
      <c r="HFF2" s="871"/>
      <c r="HFG2" s="871"/>
      <c r="HFH2" s="871"/>
      <c r="HFI2" s="871"/>
      <c r="HFJ2" s="871"/>
      <c r="HFK2" s="871"/>
      <c r="HFL2" s="871"/>
      <c r="HFM2" s="871"/>
      <c r="HFN2" s="871"/>
      <c r="HFO2" s="871"/>
      <c r="HFP2" s="871"/>
      <c r="HFQ2" s="871"/>
      <c r="HFR2" s="871"/>
      <c r="HFS2" s="871"/>
      <c r="HFT2" s="871"/>
      <c r="HFU2" s="871"/>
      <c r="HFV2" s="871"/>
      <c r="HFW2" s="871"/>
      <c r="HFX2" s="871"/>
      <c r="HFY2" s="871"/>
      <c r="HFZ2" s="871"/>
      <c r="HGA2" s="871"/>
      <c r="HGB2" s="871"/>
      <c r="HGC2" s="871"/>
      <c r="HGD2" s="871"/>
      <c r="HGE2" s="871"/>
      <c r="HGF2" s="871"/>
      <c r="HGG2" s="871"/>
      <c r="HGH2" s="871"/>
      <c r="HGI2" s="871"/>
      <c r="HGJ2" s="871"/>
      <c r="HGK2" s="871"/>
      <c r="HGL2" s="871"/>
      <c r="HGM2" s="871"/>
      <c r="HGN2" s="871"/>
      <c r="HGO2" s="871"/>
      <c r="HGP2" s="871"/>
      <c r="HGQ2" s="871"/>
      <c r="HGR2" s="871"/>
      <c r="HGS2" s="871"/>
      <c r="HGT2" s="871"/>
      <c r="HGU2" s="871"/>
      <c r="HGV2" s="871"/>
      <c r="HGW2" s="871"/>
      <c r="HGX2" s="871"/>
      <c r="HGY2" s="871"/>
      <c r="HGZ2" s="871"/>
      <c r="HHA2" s="871"/>
      <c r="HHB2" s="871"/>
      <c r="HHC2" s="871"/>
      <c r="HHD2" s="871"/>
      <c r="HHE2" s="871"/>
      <c r="HHF2" s="871"/>
      <c r="HHG2" s="871"/>
      <c r="HHH2" s="871"/>
      <c r="HHI2" s="871"/>
      <c r="HHJ2" s="871"/>
      <c r="HHK2" s="871"/>
      <c r="HHL2" s="871"/>
      <c r="HHM2" s="871"/>
      <c r="HHN2" s="871"/>
      <c r="HHO2" s="871"/>
      <c r="HHP2" s="871"/>
      <c r="HHQ2" s="871"/>
      <c r="HHR2" s="871"/>
      <c r="HHS2" s="871"/>
      <c r="HHT2" s="871"/>
      <c r="HHU2" s="871"/>
      <c r="HHV2" s="871"/>
      <c r="HHW2" s="871"/>
      <c r="HHX2" s="871"/>
      <c r="HHY2" s="871"/>
      <c r="HHZ2" s="871"/>
      <c r="HIA2" s="871"/>
      <c r="HIB2" s="871"/>
      <c r="HIC2" s="871"/>
      <c r="HID2" s="871"/>
      <c r="HIE2" s="871"/>
      <c r="HIF2" s="871"/>
      <c r="HIG2" s="871"/>
      <c r="HIH2" s="871"/>
      <c r="HII2" s="871"/>
      <c r="HIJ2" s="871"/>
      <c r="HIK2" s="871"/>
      <c r="HIL2" s="871"/>
      <c r="HIM2" s="871"/>
      <c r="HIN2" s="871"/>
      <c r="HIO2" s="871"/>
      <c r="HIP2" s="871"/>
      <c r="HIQ2" s="871"/>
      <c r="HIR2" s="871"/>
      <c r="HIS2" s="871"/>
      <c r="HIT2" s="871"/>
      <c r="HIU2" s="871"/>
      <c r="HIV2" s="871"/>
      <c r="HIW2" s="871"/>
      <c r="HIX2" s="871"/>
      <c r="HIY2" s="871"/>
      <c r="HIZ2" s="871"/>
      <c r="HJA2" s="871"/>
      <c r="HJB2" s="871"/>
      <c r="HJC2" s="871"/>
      <c r="HJD2" s="871"/>
      <c r="HJE2" s="871"/>
      <c r="HJF2" s="871"/>
      <c r="HJG2" s="871"/>
      <c r="HJH2" s="871"/>
      <c r="HJI2" s="871"/>
      <c r="HJJ2" s="871"/>
      <c r="HJK2" s="871"/>
      <c r="HJL2" s="871"/>
      <c r="HJM2" s="871"/>
      <c r="HJN2" s="871"/>
      <c r="HJO2" s="871"/>
      <c r="HJP2" s="871"/>
      <c r="HJQ2" s="871"/>
      <c r="HJR2" s="871"/>
      <c r="HJS2" s="871"/>
      <c r="HJT2" s="871"/>
      <c r="HJU2" s="871"/>
      <c r="HJV2" s="871"/>
      <c r="HJW2" s="871"/>
      <c r="HJX2" s="871"/>
      <c r="HJY2" s="871"/>
      <c r="HJZ2" s="871"/>
      <c r="HKA2" s="871"/>
      <c r="HKB2" s="871"/>
      <c r="HKC2" s="871"/>
      <c r="HKD2" s="871"/>
      <c r="HKE2" s="871"/>
      <c r="HKF2" s="871"/>
      <c r="HKG2" s="871"/>
      <c r="HKH2" s="871"/>
      <c r="HKI2" s="871"/>
      <c r="HKJ2" s="871"/>
      <c r="HKK2" s="871"/>
      <c r="HKL2" s="871"/>
      <c r="HKM2" s="871"/>
      <c r="HKN2" s="871"/>
      <c r="HKO2" s="871"/>
      <c r="HKP2" s="871"/>
      <c r="HKQ2" s="871"/>
      <c r="HKR2" s="871"/>
      <c r="HKS2" s="871"/>
      <c r="HKT2" s="871"/>
      <c r="HKU2" s="871"/>
      <c r="HKV2" s="871"/>
      <c r="HKW2" s="871"/>
      <c r="HKX2" s="871"/>
      <c r="HKY2" s="871"/>
      <c r="HKZ2" s="871"/>
      <c r="HLA2" s="871"/>
      <c r="HLB2" s="871"/>
      <c r="HLC2" s="871"/>
      <c r="HLD2" s="871"/>
      <c r="HLE2" s="871"/>
      <c r="HLF2" s="871"/>
      <c r="HLG2" s="871"/>
      <c r="HLH2" s="871"/>
      <c r="HLI2" s="871"/>
      <c r="HLJ2" s="871"/>
      <c r="HLK2" s="871"/>
      <c r="HLL2" s="871"/>
      <c r="HLM2" s="871"/>
      <c r="HLN2" s="871"/>
      <c r="HLO2" s="871"/>
      <c r="HLP2" s="871"/>
      <c r="HLQ2" s="871"/>
      <c r="HLR2" s="871"/>
      <c r="HLS2" s="871"/>
      <c r="HLT2" s="871"/>
      <c r="HLU2" s="871"/>
      <c r="HLV2" s="871"/>
      <c r="HLW2" s="871"/>
      <c r="HLX2" s="871"/>
      <c r="HLY2" s="871"/>
      <c r="HLZ2" s="871"/>
      <c r="HMA2" s="871"/>
      <c r="HMB2" s="871"/>
      <c r="HMC2" s="871"/>
      <c r="HMD2" s="871"/>
      <c r="HME2" s="871"/>
      <c r="HMF2" s="871"/>
      <c r="HMG2" s="871"/>
      <c r="HMH2" s="871"/>
      <c r="HMI2" s="871"/>
      <c r="HMJ2" s="871"/>
      <c r="HMK2" s="871"/>
      <c r="HML2" s="871"/>
      <c r="HMM2" s="871"/>
      <c r="HMN2" s="871"/>
      <c r="HMO2" s="871"/>
      <c r="HMP2" s="871"/>
      <c r="HMQ2" s="871"/>
      <c r="HMR2" s="871"/>
      <c r="HMS2" s="871"/>
      <c r="HMT2" s="871"/>
      <c r="HMU2" s="871"/>
      <c r="HMV2" s="871"/>
      <c r="HMW2" s="871"/>
      <c r="HMX2" s="871"/>
      <c r="HMY2" s="871"/>
      <c r="HMZ2" s="871"/>
      <c r="HNA2" s="871"/>
      <c r="HNB2" s="871"/>
      <c r="HNC2" s="871"/>
      <c r="HND2" s="871"/>
      <c r="HNE2" s="871"/>
      <c r="HNF2" s="871"/>
      <c r="HNG2" s="871"/>
      <c r="HNH2" s="871"/>
      <c r="HNI2" s="871"/>
      <c r="HNJ2" s="871"/>
      <c r="HNK2" s="871"/>
      <c r="HNL2" s="871"/>
      <c r="HNM2" s="871"/>
      <c r="HNN2" s="871"/>
      <c r="HNO2" s="871"/>
      <c r="HNP2" s="871"/>
      <c r="HNQ2" s="871"/>
      <c r="HNR2" s="871"/>
      <c r="HNS2" s="871"/>
      <c r="HNT2" s="871"/>
      <c r="HNU2" s="871"/>
      <c r="HNV2" s="871"/>
      <c r="HNW2" s="871"/>
      <c r="HNX2" s="871"/>
      <c r="HNY2" s="871"/>
      <c r="HNZ2" s="871"/>
      <c r="HOA2" s="871"/>
      <c r="HOB2" s="871"/>
      <c r="HOC2" s="871"/>
      <c r="HOD2" s="871"/>
      <c r="HOE2" s="871"/>
      <c r="HOF2" s="871"/>
      <c r="HOG2" s="871"/>
      <c r="HOH2" s="871"/>
      <c r="HOI2" s="871"/>
      <c r="HOJ2" s="871"/>
      <c r="HOK2" s="871"/>
      <c r="HOL2" s="871"/>
      <c r="HOM2" s="871"/>
      <c r="HON2" s="871"/>
      <c r="HOO2" s="871"/>
      <c r="HOP2" s="871"/>
      <c r="HOQ2" s="871"/>
      <c r="HOR2" s="871"/>
      <c r="HOS2" s="871"/>
      <c r="HOT2" s="871"/>
      <c r="HOU2" s="871"/>
      <c r="HOV2" s="871"/>
      <c r="HOW2" s="871"/>
      <c r="HOX2" s="871"/>
      <c r="HOY2" s="871"/>
      <c r="HOZ2" s="871"/>
      <c r="HPA2" s="871"/>
      <c r="HPB2" s="871"/>
      <c r="HPC2" s="871"/>
      <c r="HPD2" s="871"/>
      <c r="HPE2" s="871"/>
      <c r="HPF2" s="871"/>
      <c r="HPG2" s="871"/>
      <c r="HPH2" s="871"/>
      <c r="HPI2" s="871"/>
      <c r="HPJ2" s="871"/>
      <c r="HPK2" s="871"/>
      <c r="HPL2" s="871"/>
      <c r="HPM2" s="871"/>
      <c r="HPN2" s="871"/>
      <c r="HPO2" s="871"/>
      <c r="HPP2" s="871"/>
      <c r="HPQ2" s="871"/>
      <c r="HPR2" s="871"/>
      <c r="HPS2" s="871"/>
      <c r="HPT2" s="871"/>
      <c r="HPU2" s="871"/>
      <c r="HPV2" s="871"/>
      <c r="HPW2" s="871"/>
      <c r="HPX2" s="871"/>
      <c r="HPY2" s="871"/>
      <c r="HPZ2" s="871"/>
      <c r="HQA2" s="871"/>
      <c r="HQB2" s="871"/>
      <c r="HQC2" s="871"/>
      <c r="HQD2" s="871"/>
      <c r="HQE2" s="871"/>
      <c r="HQF2" s="871"/>
      <c r="HQG2" s="871"/>
      <c r="HQH2" s="871"/>
      <c r="HQI2" s="871"/>
      <c r="HQJ2" s="871"/>
      <c r="HQK2" s="871"/>
      <c r="HQL2" s="871"/>
      <c r="HQM2" s="871"/>
      <c r="HQN2" s="871"/>
      <c r="HQO2" s="871"/>
      <c r="HQP2" s="871"/>
      <c r="HQQ2" s="871"/>
      <c r="HQR2" s="871"/>
      <c r="HQS2" s="871"/>
      <c r="HQT2" s="871"/>
      <c r="HQU2" s="871"/>
      <c r="HQV2" s="871"/>
      <c r="HQW2" s="871"/>
      <c r="HQX2" s="871"/>
      <c r="HQY2" s="871"/>
      <c r="HQZ2" s="871"/>
      <c r="HRA2" s="871"/>
      <c r="HRB2" s="871"/>
      <c r="HRC2" s="871"/>
      <c r="HRD2" s="871"/>
      <c r="HRE2" s="871"/>
      <c r="HRF2" s="871"/>
      <c r="HRG2" s="871"/>
      <c r="HRH2" s="871"/>
      <c r="HRI2" s="871"/>
      <c r="HRJ2" s="871"/>
      <c r="HRK2" s="871"/>
      <c r="HRL2" s="871"/>
      <c r="HRM2" s="871"/>
      <c r="HRN2" s="871"/>
      <c r="HRO2" s="871"/>
      <c r="HRP2" s="871"/>
      <c r="HRQ2" s="871"/>
      <c r="HRR2" s="871"/>
      <c r="HRS2" s="871"/>
      <c r="HRT2" s="871"/>
      <c r="HRU2" s="871"/>
      <c r="HRV2" s="871"/>
      <c r="HRW2" s="871"/>
      <c r="HRX2" s="871"/>
      <c r="HRY2" s="871"/>
      <c r="HRZ2" s="871"/>
      <c r="HSA2" s="871"/>
      <c r="HSB2" s="871"/>
      <c r="HSC2" s="871"/>
      <c r="HSD2" s="871"/>
      <c r="HSE2" s="871"/>
      <c r="HSF2" s="871"/>
      <c r="HSG2" s="871"/>
      <c r="HSH2" s="871"/>
      <c r="HSI2" s="871"/>
      <c r="HSJ2" s="871"/>
      <c r="HSK2" s="871"/>
      <c r="HSL2" s="871"/>
      <c r="HSM2" s="871"/>
      <c r="HSN2" s="871"/>
      <c r="HSO2" s="871"/>
      <c r="HSP2" s="871"/>
      <c r="HSQ2" s="871"/>
      <c r="HSR2" s="871"/>
      <c r="HSS2" s="871"/>
      <c r="HST2" s="871"/>
      <c r="HSU2" s="871"/>
      <c r="HSV2" s="871"/>
      <c r="HSW2" s="871"/>
      <c r="HSX2" s="871"/>
      <c r="HSY2" s="871"/>
      <c r="HSZ2" s="871"/>
      <c r="HTA2" s="871"/>
      <c r="HTB2" s="871"/>
      <c r="HTC2" s="871"/>
      <c r="HTD2" s="871"/>
      <c r="HTE2" s="871"/>
      <c r="HTF2" s="871"/>
      <c r="HTG2" s="871"/>
      <c r="HTH2" s="871"/>
      <c r="HTI2" s="871"/>
      <c r="HTJ2" s="871"/>
      <c r="HTK2" s="871"/>
      <c r="HTL2" s="871"/>
      <c r="HTM2" s="871"/>
      <c r="HTN2" s="871"/>
      <c r="HTO2" s="871"/>
      <c r="HTP2" s="871"/>
      <c r="HTQ2" s="871"/>
      <c r="HTR2" s="871"/>
      <c r="HTS2" s="871"/>
      <c r="HTT2" s="871"/>
      <c r="HTU2" s="871"/>
      <c r="HTV2" s="871"/>
      <c r="HTW2" s="871"/>
      <c r="HTX2" s="871"/>
      <c r="HTY2" s="871"/>
      <c r="HTZ2" s="871"/>
      <c r="HUA2" s="871"/>
      <c r="HUB2" s="871"/>
      <c r="HUC2" s="871"/>
      <c r="HUD2" s="871"/>
      <c r="HUE2" s="871"/>
      <c r="HUF2" s="871"/>
      <c r="HUG2" s="871"/>
      <c r="HUH2" s="871"/>
      <c r="HUI2" s="871"/>
      <c r="HUJ2" s="871"/>
      <c r="HUK2" s="871"/>
      <c r="HUL2" s="871"/>
      <c r="HUM2" s="871"/>
      <c r="HUN2" s="871"/>
      <c r="HUO2" s="871"/>
      <c r="HUP2" s="871"/>
      <c r="HUQ2" s="871"/>
      <c r="HUR2" s="871"/>
      <c r="HUS2" s="871"/>
      <c r="HUT2" s="871"/>
      <c r="HUU2" s="871"/>
      <c r="HUV2" s="871"/>
      <c r="HUW2" s="871"/>
      <c r="HUX2" s="871"/>
      <c r="HUY2" s="871"/>
      <c r="HUZ2" s="871"/>
      <c r="HVA2" s="871"/>
      <c r="HVB2" s="871"/>
      <c r="HVC2" s="871"/>
      <c r="HVD2" s="871"/>
      <c r="HVE2" s="871"/>
      <c r="HVF2" s="871"/>
      <c r="HVG2" s="871"/>
      <c r="HVH2" s="871"/>
      <c r="HVI2" s="871"/>
      <c r="HVJ2" s="871"/>
      <c r="HVK2" s="871"/>
      <c r="HVL2" s="871"/>
      <c r="HVM2" s="871"/>
      <c r="HVN2" s="871"/>
      <c r="HVO2" s="871"/>
      <c r="HVP2" s="871"/>
      <c r="HVQ2" s="871"/>
      <c r="HVR2" s="871"/>
      <c r="HVS2" s="871"/>
      <c r="HVT2" s="871"/>
      <c r="HVU2" s="871"/>
      <c r="HVV2" s="871"/>
      <c r="HVW2" s="871"/>
      <c r="HVX2" s="871"/>
      <c r="HVY2" s="871"/>
      <c r="HVZ2" s="871"/>
      <c r="HWA2" s="871"/>
      <c r="HWB2" s="871"/>
      <c r="HWC2" s="871"/>
      <c r="HWD2" s="871"/>
      <c r="HWE2" s="871"/>
      <c r="HWF2" s="871"/>
      <c r="HWG2" s="871"/>
      <c r="HWH2" s="871"/>
      <c r="HWI2" s="871"/>
      <c r="HWJ2" s="871"/>
      <c r="HWK2" s="871"/>
      <c r="HWL2" s="871"/>
      <c r="HWM2" s="871"/>
      <c r="HWN2" s="871"/>
      <c r="HWO2" s="871"/>
      <c r="HWP2" s="871"/>
      <c r="HWQ2" s="871"/>
      <c r="HWR2" s="871"/>
      <c r="HWS2" s="871"/>
      <c r="HWT2" s="871"/>
      <c r="HWU2" s="871"/>
      <c r="HWV2" s="871"/>
      <c r="HWW2" s="871"/>
      <c r="HWX2" s="871"/>
      <c r="HWY2" s="871"/>
      <c r="HWZ2" s="871"/>
      <c r="HXA2" s="871"/>
      <c r="HXB2" s="871"/>
      <c r="HXC2" s="871"/>
      <c r="HXD2" s="871"/>
      <c r="HXE2" s="871"/>
      <c r="HXF2" s="871"/>
      <c r="HXG2" s="871"/>
      <c r="HXH2" s="871"/>
      <c r="HXI2" s="871"/>
      <c r="HXJ2" s="871"/>
      <c r="HXK2" s="871"/>
      <c r="HXL2" s="871"/>
      <c r="HXM2" s="871"/>
      <c r="HXN2" s="871"/>
      <c r="HXO2" s="871"/>
      <c r="HXP2" s="871"/>
      <c r="HXQ2" s="871"/>
      <c r="HXR2" s="871"/>
      <c r="HXS2" s="871"/>
      <c r="HXT2" s="871"/>
      <c r="HXU2" s="871"/>
      <c r="HXV2" s="871"/>
      <c r="HXW2" s="871"/>
      <c r="HXX2" s="871"/>
      <c r="HXY2" s="871"/>
      <c r="HXZ2" s="871"/>
      <c r="HYA2" s="871"/>
      <c r="HYB2" s="871"/>
      <c r="HYC2" s="871"/>
      <c r="HYD2" s="871"/>
      <c r="HYE2" s="871"/>
      <c r="HYF2" s="871"/>
      <c r="HYG2" s="871"/>
      <c r="HYH2" s="871"/>
      <c r="HYI2" s="871"/>
      <c r="HYJ2" s="871"/>
      <c r="HYK2" s="871"/>
      <c r="HYL2" s="871"/>
      <c r="HYM2" s="871"/>
      <c r="HYN2" s="871"/>
      <c r="HYO2" s="871"/>
      <c r="HYP2" s="871"/>
      <c r="HYQ2" s="871"/>
      <c r="HYR2" s="871"/>
      <c r="HYS2" s="871"/>
      <c r="HYT2" s="871"/>
      <c r="HYU2" s="871"/>
      <c r="HYV2" s="871"/>
      <c r="HYW2" s="871"/>
      <c r="HYX2" s="871"/>
      <c r="HYY2" s="871"/>
      <c r="HYZ2" s="871"/>
      <c r="HZA2" s="871"/>
      <c r="HZB2" s="871"/>
      <c r="HZC2" s="871"/>
      <c r="HZD2" s="871"/>
      <c r="HZE2" s="871"/>
      <c r="HZF2" s="871"/>
      <c r="HZG2" s="871"/>
      <c r="HZH2" s="871"/>
      <c r="HZI2" s="871"/>
      <c r="HZJ2" s="871"/>
      <c r="HZK2" s="871"/>
      <c r="HZL2" s="871"/>
      <c r="HZM2" s="871"/>
      <c r="HZN2" s="871"/>
      <c r="HZO2" s="871"/>
      <c r="HZP2" s="871"/>
      <c r="HZQ2" s="871"/>
      <c r="HZR2" s="871"/>
      <c r="HZS2" s="871"/>
      <c r="HZT2" s="871"/>
      <c r="HZU2" s="871"/>
      <c r="HZV2" s="871"/>
      <c r="HZW2" s="871"/>
      <c r="HZX2" s="871"/>
      <c r="HZY2" s="871"/>
      <c r="HZZ2" s="871"/>
      <c r="IAA2" s="871"/>
      <c r="IAB2" s="871"/>
      <c r="IAC2" s="871"/>
      <c r="IAD2" s="871"/>
      <c r="IAE2" s="871"/>
      <c r="IAF2" s="871"/>
      <c r="IAG2" s="871"/>
      <c r="IAH2" s="871"/>
      <c r="IAI2" s="871"/>
      <c r="IAJ2" s="871"/>
      <c r="IAK2" s="871"/>
      <c r="IAL2" s="871"/>
      <c r="IAM2" s="871"/>
      <c r="IAN2" s="871"/>
      <c r="IAO2" s="871"/>
      <c r="IAP2" s="871"/>
      <c r="IAQ2" s="871"/>
      <c r="IAR2" s="871"/>
      <c r="IAS2" s="871"/>
      <c r="IAT2" s="871"/>
      <c r="IAU2" s="871"/>
      <c r="IAV2" s="871"/>
      <c r="IAW2" s="871"/>
      <c r="IAX2" s="871"/>
      <c r="IAY2" s="871"/>
      <c r="IAZ2" s="871"/>
      <c r="IBA2" s="871"/>
      <c r="IBB2" s="871"/>
      <c r="IBC2" s="871"/>
      <c r="IBD2" s="871"/>
      <c r="IBE2" s="871"/>
      <c r="IBF2" s="871"/>
      <c r="IBG2" s="871"/>
      <c r="IBH2" s="871"/>
      <c r="IBI2" s="871"/>
      <c r="IBJ2" s="871"/>
      <c r="IBK2" s="871"/>
      <c r="IBL2" s="871"/>
      <c r="IBM2" s="871"/>
      <c r="IBN2" s="871"/>
      <c r="IBO2" s="871"/>
      <c r="IBP2" s="871"/>
      <c r="IBQ2" s="871"/>
      <c r="IBR2" s="871"/>
      <c r="IBS2" s="871"/>
      <c r="IBT2" s="871"/>
      <c r="IBU2" s="871"/>
      <c r="IBV2" s="871"/>
      <c r="IBW2" s="871"/>
      <c r="IBX2" s="871"/>
      <c r="IBY2" s="871"/>
      <c r="IBZ2" s="871"/>
      <c r="ICA2" s="871"/>
      <c r="ICB2" s="871"/>
      <c r="ICC2" s="871"/>
      <c r="ICD2" s="871"/>
      <c r="ICE2" s="871"/>
      <c r="ICF2" s="871"/>
      <c r="ICG2" s="871"/>
      <c r="ICH2" s="871"/>
      <c r="ICI2" s="871"/>
      <c r="ICJ2" s="871"/>
      <c r="ICK2" s="871"/>
      <c r="ICL2" s="871"/>
      <c r="ICM2" s="871"/>
      <c r="ICN2" s="871"/>
      <c r="ICO2" s="871"/>
      <c r="ICP2" s="871"/>
      <c r="ICQ2" s="871"/>
      <c r="ICR2" s="871"/>
      <c r="ICS2" s="871"/>
      <c r="ICT2" s="871"/>
      <c r="ICU2" s="871"/>
      <c r="ICV2" s="871"/>
      <c r="ICW2" s="871"/>
      <c r="ICX2" s="871"/>
      <c r="ICY2" s="871"/>
      <c r="ICZ2" s="871"/>
      <c r="IDA2" s="871"/>
      <c r="IDB2" s="871"/>
      <c r="IDC2" s="871"/>
      <c r="IDD2" s="871"/>
      <c r="IDE2" s="871"/>
      <c r="IDF2" s="871"/>
      <c r="IDG2" s="871"/>
      <c r="IDH2" s="871"/>
      <c r="IDI2" s="871"/>
      <c r="IDJ2" s="871"/>
      <c r="IDK2" s="871"/>
      <c r="IDL2" s="871"/>
      <c r="IDM2" s="871"/>
      <c r="IDN2" s="871"/>
      <c r="IDO2" s="871"/>
      <c r="IDP2" s="871"/>
      <c r="IDQ2" s="871"/>
      <c r="IDR2" s="871"/>
      <c r="IDS2" s="871"/>
      <c r="IDT2" s="871"/>
      <c r="IDU2" s="871"/>
      <c r="IDV2" s="871"/>
      <c r="IDW2" s="871"/>
      <c r="IDX2" s="871"/>
      <c r="IDY2" s="871"/>
      <c r="IDZ2" s="871"/>
      <c r="IEA2" s="871"/>
      <c r="IEB2" s="871"/>
      <c r="IEC2" s="871"/>
      <c r="IED2" s="871"/>
      <c r="IEE2" s="871"/>
      <c r="IEF2" s="871"/>
      <c r="IEG2" s="871"/>
      <c r="IEH2" s="871"/>
      <c r="IEI2" s="871"/>
      <c r="IEJ2" s="871"/>
      <c r="IEK2" s="871"/>
      <c r="IEL2" s="871"/>
      <c r="IEM2" s="871"/>
      <c r="IEN2" s="871"/>
      <c r="IEO2" s="871"/>
      <c r="IEP2" s="871"/>
      <c r="IEQ2" s="871"/>
      <c r="IER2" s="871"/>
      <c r="IES2" s="871"/>
      <c r="IET2" s="871"/>
      <c r="IEU2" s="871"/>
      <c r="IEV2" s="871"/>
      <c r="IEW2" s="871"/>
      <c r="IEX2" s="871"/>
      <c r="IEY2" s="871"/>
      <c r="IEZ2" s="871"/>
      <c r="IFA2" s="871"/>
      <c r="IFB2" s="871"/>
      <c r="IFC2" s="871"/>
      <c r="IFD2" s="871"/>
      <c r="IFE2" s="871"/>
      <c r="IFF2" s="871"/>
      <c r="IFG2" s="871"/>
      <c r="IFH2" s="871"/>
      <c r="IFI2" s="871"/>
      <c r="IFJ2" s="871"/>
      <c r="IFK2" s="871"/>
      <c r="IFL2" s="871"/>
      <c r="IFM2" s="871"/>
      <c r="IFN2" s="871"/>
      <c r="IFO2" s="871"/>
      <c r="IFP2" s="871"/>
      <c r="IFQ2" s="871"/>
      <c r="IFR2" s="871"/>
      <c r="IFS2" s="871"/>
      <c r="IFT2" s="871"/>
      <c r="IFU2" s="871"/>
      <c r="IFV2" s="871"/>
      <c r="IFW2" s="871"/>
      <c r="IFX2" s="871"/>
      <c r="IFY2" s="871"/>
      <c r="IFZ2" s="871"/>
      <c r="IGA2" s="871"/>
      <c r="IGB2" s="871"/>
      <c r="IGC2" s="871"/>
      <c r="IGD2" s="871"/>
      <c r="IGE2" s="871"/>
      <c r="IGF2" s="871"/>
      <c r="IGG2" s="871"/>
      <c r="IGH2" s="871"/>
      <c r="IGI2" s="871"/>
      <c r="IGJ2" s="871"/>
      <c r="IGK2" s="871"/>
      <c r="IGL2" s="871"/>
      <c r="IGM2" s="871"/>
      <c r="IGN2" s="871"/>
      <c r="IGO2" s="871"/>
      <c r="IGP2" s="871"/>
      <c r="IGQ2" s="871"/>
      <c r="IGR2" s="871"/>
      <c r="IGS2" s="871"/>
      <c r="IGT2" s="871"/>
      <c r="IGU2" s="871"/>
      <c r="IGV2" s="871"/>
      <c r="IGW2" s="871"/>
      <c r="IGX2" s="871"/>
      <c r="IGY2" s="871"/>
      <c r="IGZ2" s="871"/>
      <c r="IHA2" s="871"/>
      <c r="IHB2" s="871"/>
      <c r="IHC2" s="871"/>
      <c r="IHD2" s="871"/>
      <c r="IHE2" s="871"/>
      <c r="IHF2" s="871"/>
      <c r="IHG2" s="871"/>
      <c r="IHH2" s="871"/>
      <c r="IHI2" s="871"/>
      <c r="IHJ2" s="871"/>
      <c r="IHK2" s="871"/>
      <c r="IHL2" s="871"/>
      <c r="IHM2" s="871"/>
      <c r="IHN2" s="871"/>
      <c r="IHO2" s="871"/>
      <c r="IHP2" s="871"/>
      <c r="IHQ2" s="871"/>
      <c r="IHR2" s="871"/>
      <c r="IHS2" s="871"/>
      <c r="IHT2" s="871"/>
      <c r="IHU2" s="871"/>
      <c r="IHV2" s="871"/>
      <c r="IHW2" s="871"/>
      <c r="IHX2" s="871"/>
      <c r="IHY2" s="871"/>
      <c r="IHZ2" s="871"/>
      <c r="IIA2" s="871"/>
      <c r="IIB2" s="871"/>
      <c r="IIC2" s="871"/>
      <c r="IID2" s="871"/>
      <c r="IIE2" s="871"/>
      <c r="IIF2" s="871"/>
      <c r="IIG2" s="871"/>
      <c r="IIH2" s="871"/>
      <c r="III2" s="871"/>
      <c r="IIJ2" s="871"/>
      <c r="IIK2" s="871"/>
      <c r="IIL2" s="871"/>
      <c r="IIM2" s="871"/>
      <c r="IIN2" s="871"/>
      <c r="IIO2" s="871"/>
      <c r="IIP2" s="871"/>
      <c r="IIQ2" s="871"/>
      <c r="IIR2" s="871"/>
      <c r="IIS2" s="871"/>
      <c r="IIT2" s="871"/>
      <c r="IIU2" s="871"/>
      <c r="IIV2" s="871"/>
      <c r="IIW2" s="871"/>
      <c r="IIX2" s="871"/>
      <c r="IIY2" s="871"/>
      <c r="IIZ2" s="871"/>
      <c r="IJA2" s="871"/>
      <c r="IJB2" s="871"/>
      <c r="IJC2" s="871"/>
      <c r="IJD2" s="871"/>
      <c r="IJE2" s="871"/>
      <c r="IJF2" s="871"/>
      <c r="IJG2" s="871"/>
      <c r="IJH2" s="871"/>
      <c r="IJI2" s="871"/>
      <c r="IJJ2" s="871"/>
      <c r="IJK2" s="871"/>
      <c r="IJL2" s="871"/>
      <c r="IJM2" s="871"/>
      <c r="IJN2" s="871"/>
      <c r="IJO2" s="871"/>
      <c r="IJP2" s="871"/>
      <c r="IJQ2" s="871"/>
      <c r="IJR2" s="871"/>
      <c r="IJS2" s="871"/>
      <c r="IJT2" s="871"/>
      <c r="IJU2" s="871"/>
      <c r="IJV2" s="871"/>
      <c r="IJW2" s="871"/>
      <c r="IJX2" s="871"/>
      <c r="IJY2" s="871"/>
      <c r="IJZ2" s="871"/>
      <c r="IKA2" s="871"/>
      <c r="IKB2" s="871"/>
      <c r="IKC2" s="871"/>
      <c r="IKD2" s="871"/>
      <c r="IKE2" s="871"/>
      <c r="IKF2" s="871"/>
      <c r="IKG2" s="871"/>
      <c r="IKH2" s="871"/>
      <c r="IKI2" s="871"/>
      <c r="IKJ2" s="871"/>
      <c r="IKK2" s="871"/>
      <c r="IKL2" s="871"/>
      <c r="IKM2" s="871"/>
      <c r="IKN2" s="871"/>
      <c r="IKO2" s="871"/>
      <c r="IKP2" s="871"/>
      <c r="IKQ2" s="871"/>
      <c r="IKR2" s="871"/>
      <c r="IKS2" s="871"/>
      <c r="IKT2" s="871"/>
      <c r="IKU2" s="871"/>
      <c r="IKV2" s="871"/>
      <c r="IKW2" s="871"/>
      <c r="IKX2" s="871"/>
      <c r="IKY2" s="871"/>
      <c r="IKZ2" s="871"/>
      <c r="ILA2" s="871"/>
      <c r="ILB2" s="871"/>
      <c r="ILC2" s="871"/>
      <c r="ILD2" s="871"/>
      <c r="ILE2" s="871"/>
      <c r="ILF2" s="871"/>
      <c r="ILG2" s="871"/>
      <c r="ILH2" s="871"/>
      <c r="ILI2" s="871"/>
      <c r="ILJ2" s="871"/>
      <c r="ILK2" s="871"/>
      <c r="ILL2" s="871"/>
      <c r="ILM2" s="871"/>
      <c r="ILN2" s="871"/>
      <c r="ILO2" s="871"/>
      <c r="ILP2" s="871"/>
      <c r="ILQ2" s="871"/>
      <c r="ILR2" s="871"/>
      <c r="ILS2" s="871"/>
      <c r="ILT2" s="871"/>
      <c r="ILU2" s="871"/>
      <c r="ILV2" s="871"/>
      <c r="ILW2" s="871"/>
      <c r="ILX2" s="871"/>
      <c r="ILY2" s="871"/>
      <c r="ILZ2" s="871"/>
      <c r="IMA2" s="871"/>
      <c r="IMB2" s="871"/>
      <c r="IMC2" s="871"/>
      <c r="IMD2" s="871"/>
      <c r="IME2" s="871"/>
      <c r="IMF2" s="871"/>
      <c r="IMG2" s="871"/>
      <c r="IMH2" s="871"/>
      <c r="IMI2" s="871"/>
      <c r="IMJ2" s="871"/>
      <c r="IMK2" s="871"/>
      <c r="IML2" s="871"/>
      <c r="IMM2" s="871"/>
      <c r="IMN2" s="871"/>
      <c r="IMO2" s="871"/>
      <c r="IMP2" s="871"/>
      <c r="IMQ2" s="871"/>
      <c r="IMR2" s="871"/>
      <c r="IMS2" s="871"/>
      <c r="IMT2" s="871"/>
      <c r="IMU2" s="871"/>
      <c r="IMV2" s="871"/>
      <c r="IMW2" s="871"/>
      <c r="IMX2" s="871"/>
      <c r="IMY2" s="871"/>
      <c r="IMZ2" s="871"/>
      <c r="INA2" s="871"/>
      <c r="INB2" s="871"/>
      <c r="INC2" s="871"/>
      <c r="IND2" s="871"/>
      <c r="INE2" s="871"/>
      <c r="INF2" s="871"/>
      <c r="ING2" s="871"/>
      <c r="INH2" s="871"/>
      <c r="INI2" s="871"/>
      <c r="INJ2" s="871"/>
      <c r="INK2" s="871"/>
      <c r="INL2" s="871"/>
      <c r="INM2" s="871"/>
      <c r="INN2" s="871"/>
      <c r="INO2" s="871"/>
      <c r="INP2" s="871"/>
      <c r="INQ2" s="871"/>
      <c r="INR2" s="871"/>
      <c r="INS2" s="871"/>
      <c r="INT2" s="871"/>
      <c r="INU2" s="871"/>
      <c r="INV2" s="871"/>
      <c r="INW2" s="871"/>
      <c r="INX2" s="871"/>
      <c r="INY2" s="871"/>
      <c r="INZ2" s="871"/>
      <c r="IOA2" s="871"/>
      <c r="IOB2" s="871"/>
      <c r="IOC2" s="871"/>
      <c r="IOD2" s="871"/>
      <c r="IOE2" s="871"/>
      <c r="IOF2" s="871"/>
      <c r="IOG2" s="871"/>
      <c r="IOH2" s="871"/>
      <c r="IOI2" s="871"/>
      <c r="IOJ2" s="871"/>
      <c r="IOK2" s="871"/>
      <c r="IOL2" s="871"/>
      <c r="IOM2" s="871"/>
      <c r="ION2" s="871"/>
      <c r="IOO2" s="871"/>
      <c r="IOP2" s="871"/>
      <c r="IOQ2" s="871"/>
      <c r="IOR2" s="871"/>
      <c r="IOS2" s="871"/>
      <c r="IOT2" s="871"/>
      <c r="IOU2" s="871"/>
      <c r="IOV2" s="871"/>
      <c r="IOW2" s="871"/>
      <c r="IOX2" s="871"/>
      <c r="IOY2" s="871"/>
      <c r="IOZ2" s="871"/>
      <c r="IPA2" s="871"/>
      <c r="IPB2" s="871"/>
      <c r="IPC2" s="871"/>
      <c r="IPD2" s="871"/>
      <c r="IPE2" s="871"/>
      <c r="IPF2" s="871"/>
      <c r="IPG2" s="871"/>
      <c r="IPH2" s="871"/>
      <c r="IPI2" s="871"/>
      <c r="IPJ2" s="871"/>
      <c r="IPK2" s="871"/>
      <c r="IPL2" s="871"/>
      <c r="IPM2" s="871"/>
      <c r="IPN2" s="871"/>
      <c r="IPO2" s="871"/>
      <c r="IPP2" s="871"/>
      <c r="IPQ2" s="871"/>
      <c r="IPR2" s="871"/>
      <c r="IPS2" s="871"/>
      <c r="IPT2" s="871"/>
      <c r="IPU2" s="871"/>
      <c r="IPV2" s="871"/>
      <c r="IPW2" s="871"/>
      <c r="IPX2" s="871"/>
      <c r="IPY2" s="871"/>
      <c r="IPZ2" s="871"/>
      <c r="IQA2" s="871"/>
      <c r="IQB2" s="871"/>
      <c r="IQC2" s="871"/>
      <c r="IQD2" s="871"/>
      <c r="IQE2" s="871"/>
      <c r="IQF2" s="871"/>
      <c r="IQG2" s="871"/>
      <c r="IQH2" s="871"/>
      <c r="IQI2" s="871"/>
      <c r="IQJ2" s="871"/>
      <c r="IQK2" s="871"/>
      <c r="IQL2" s="871"/>
      <c r="IQM2" s="871"/>
      <c r="IQN2" s="871"/>
      <c r="IQO2" s="871"/>
      <c r="IQP2" s="871"/>
      <c r="IQQ2" s="871"/>
      <c r="IQR2" s="871"/>
      <c r="IQS2" s="871"/>
      <c r="IQT2" s="871"/>
      <c r="IQU2" s="871"/>
      <c r="IQV2" s="871"/>
      <c r="IQW2" s="871"/>
      <c r="IQX2" s="871"/>
      <c r="IQY2" s="871"/>
      <c r="IQZ2" s="871"/>
      <c r="IRA2" s="871"/>
      <c r="IRB2" s="871"/>
      <c r="IRC2" s="871"/>
      <c r="IRD2" s="871"/>
      <c r="IRE2" s="871"/>
      <c r="IRF2" s="871"/>
      <c r="IRG2" s="871"/>
      <c r="IRH2" s="871"/>
      <c r="IRI2" s="871"/>
      <c r="IRJ2" s="871"/>
      <c r="IRK2" s="871"/>
      <c r="IRL2" s="871"/>
      <c r="IRM2" s="871"/>
      <c r="IRN2" s="871"/>
      <c r="IRO2" s="871"/>
      <c r="IRP2" s="871"/>
      <c r="IRQ2" s="871"/>
      <c r="IRR2" s="871"/>
      <c r="IRS2" s="871"/>
      <c r="IRT2" s="871"/>
      <c r="IRU2" s="871"/>
      <c r="IRV2" s="871"/>
      <c r="IRW2" s="871"/>
      <c r="IRX2" s="871"/>
      <c r="IRY2" s="871"/>
      <c r="IRZ2" s="871"/>
      <c r="ISA2" s="871"/>
      <c r="ISB2" s="871"/>
      <c r="ISC2" s="871"/>
      <c r="ISD2" s="871"/>
      <c r="ISE2" s="871"/>
      <c r="ISF2" s="871"/>
      <c r="ISG2" s="871"/>
      <c r="ISH2" s="871"/>
      <c r="ISI2" s="871"/>
      <c r="ISJ2" s="871"/>
      <c r="ISK2" s="871"/>
      <c r="ISL2" s="871"/>
      <c r="ISM2" s="871"/>
      <c r="ISN2" s="871"/>
      <c r="ISO2" s="871"/>
      <c r="ISP2" s="871"/>
      <c r="ISQ2" s="871"/>
      <c r="ISR2" s="871"/>
      <c r="ISS2" s="871"/>
      <c r="IST2" s="871"/>
      <c r="ISU2" s="871"/>
      <c r="ISV2" s="871"/>
      <c r="ISW2" s="871"/>
      <c r="ISX2" s="871"/>
      <c r="ISY2" s="871"/>
      <c r="ISZ2" s="871"/>
      <c r="ITA2" s="871"/>
      <c r="ITB2" s="871"/>
      <c r="ITC2" s="871"/>
      <c r="ITD2" s="871"/>
      <c r="ITE2" s="871"/>
      <c r="ITF2" s="871"/>
      <c r="ITG2" s="871"/>
      <c r="ITH2" s="871"/>
      <c r="ITI2" s="871"/>
      <c r="ITJ2" s="871"/>
      <c r="ITK2" s="871"/>
      <c r="ITL2" s="871"/>
      <c r="ITM2" s="871"/>
      <c r="ITN2" s="871"/>
      <c r="ITO2" s="871"/>
      <c r="ITP2" s="871"/>
      <c r="ITQ2" s="871"/>
      <c r="ITR2" s="871"/>
      <c r="ITS2" s="871"/>
      <c r="ITT2" s="871"/>
      <c r="ITU2" s="871"/>
      <c r="ITV2" s="871"/>
      <c r="ITW2" s="871"/>
      <c r="ITX2" s="871"/>
      <c r="ITY2" s="871"/>
      <c r="ITZ2" s="871"/>
      <c r="IUA2" s="871"/>
      <c r="IUB2" s="871"/>
      <c r="IUC2" s="871"/>
      <c r="IUD2" s="871"/>
      <c r="IUE2" s="871"/>
      <c r="IUF2" s="871"/>
      <c r="IUG2" s="871"/>
      <c r="IUH2" s="871"/>
      <c r="IUI2" s="871"/>
      <c r="IUJ2" s="871"/>
      <c r="IUK2" s="871"/>
      <c r="IUL2" s="871"/>
      <c r="IUM2" s="871"/>
      <c r="IUN2" s="871"/>
      <c r="IUO2" s="871"/>
      <c r="IUP2" s="871"/>
      <c r="IUQ2" s="871"/>
      <c r="IUR2" s="871"/>
      <c r="IUS2" s="871"/>
      <c r="IUT2" s="871"/>
      <c r="IUU2" s="871"/>
      <c r="IUV2" s="871"/>
      <c r="IUW2" s="871"/>
      <c r="IUX2" s="871"/>
      <c r="IUY2" s="871"/>
      <c r="IUZ2" s="871"/>
      <c r="IVA2" s="871"/>
      <c r="IVB2" s="871"/>
      <c r="IVC2" s="871"/>
      <c r="IVD2" s="871"/>
      <c r="IVE2" s="871"/>
      <c r="IVF2" s="871"/>
      <c r="IVG2" s="871"/>
      <c r="IVH2" s="871"/>
      <c r="IVI2" s="871"/>
      <c r="IVJ2" s="871"/>
      <c r="IVK2" s="871"/>
      <c r="IVL2" s="871"/>
      <c r="IVM2" s="871"/>
      <c r="IVN2" s="871"/>
      <c r="IVO2" s="871"/>
      <c r="IVP2" s="871"/>
      <c r="IVQ2" s="871"/>
      <c r="IVR2" s="871"/>
      <c r="IVS2" s="871"/>
      <c r="IVT2" s="871"/>
      <c r="IVU2" s="871"/>
      <c r="IVV2" s="871"/>
      <c r="IVW2" s="871"/>
      <c r="IVX2" s="871"/>
      <c r="IVY2" s="871"/>
      <c r="IVZ2" s="871"/>
      <c r="IWA2" s="871"/>
      <c r="IWB2" s="871"/>
      <c r="IWC2" s="871"/>
      <c r="IWD2" s="871"/>
      <c r="IWE2" s="871"/>
      <c r="IWF2" s="871"/>
      <c r="IWG2" s="871"/>
      <c r="IWH2" s="871"/>
      <c r="IWI2" s="871"/>
      <c r="IWJ2" s="871"/>
      <c r="IWK2" s="871"/>
      <c r="IWL2" s="871"/>
      <c r="IWM2" s="871"/>
      <c r="IWN2" s="871"/>
      <c r="IWO2" s="871"/>
      <c r="IWP2" s="871"/>
      <c r="IWQ2" s="871"/>
      <c r="IWR2" s="871"/>
      <c r="IWS2" s="871"/>
      <c r="IWT2" s="871"/>
      <c r="IWU2" s="871"/>
      <c r="IWV2" s="871"/>
      <c r="IWW2" s="871"/>
      <c r="IWX2" s="871"/>
      <c r="IWY2" s="871"/>
      <c r="IWZ2" s="871"/>
      <c r="IXA2" s="871"/>
      <c r="IXB2" s="871"/>
      <c r="IXC2" s="871"/>
      <c r="IXD2" s="871"/>
      <c r="IXE2" s="871"/>
      <c r="IXF2" s="871"/>
      <c r="IXG2" s="871"/>
      <c r="IXH2" s="871"/>
      <c r="IXI2" s="871"/>
      <c r="IXJ2" s="871"/>
      <c r="IXK2" s="871"/>
      <c r="IXL2" s="871"/>
      <c r="IXM2" s="871"/>
      <c r="IXN2" s="871"/>
      <c r="IXO2" s="871"/>
      <c r="IXP2" s="871"/>
      <c r="IXQ2" s="871"/>
      <c r="IXR2" s="871"/>
      <c r="IXS2" s="871"/>
      <c r="IXT2" s="871"/>
      <c r="IXU2" s="871"/>
      <c r="IXV2" s="871"/>
      <c r="IXW2" s="871"/>
      <c r="IXX2" s="871"/>
      <c r="IXY2" s="871"/>
      <c r="IXZ2" s="871"/>
      <c r="IYA2" s="871"/>
      <c r="IYB2" s="871"/>
      <c r="IYC2" s="871"/>
      <c r="IYD2" s="871"/>
      <c r="IYE2" s="871"/>
      <c r="IYF2" s="871"/>
      <c r="IYG2" s="871"/>
      <c r="IYH2" s="871"/>
      <c r="IYI2" s="871"/>
      <c r="IYJ2" s="871"/>
      <c r="IYK2" s="871"/>
      <c r="IYL2" s="871"/>
      <c r="IYM2" s="871"/>
      <c r="IYN2" s="871"/>
      <c r="IYO2" s="871"/>
      <c r="IYP2" s="871"/>
      <c r="IYQ2" s="871"/>
      <c r="IYR2" s="871"/>
      <c r="IYS2" s="871"/>
      <c r="IYT2" s="871"/>
      <c r="IYU2" s="871"/>
      <c r="IYV2" s="871"/>
      <c r="IYW2" s="871"/>
      <c r="IYX2" s="871"/>
      <c r="IYY2" s="871"/>
      <c r="IYZ2" s="871"/>
      <c r="IZA2" s="871"/>
      <c r="IZB2" s="871"/>
      <c r="IZC2" s="871"/>
      <c r="IZD2" s="871"/>
      <c r="IZE2" s="871"/>
      <c r="IZF2" s="871"/>
      <c r="IZG2" s="871"/>
      <c r="IZH2" s="871"/>
      <c r="IZI2" s="871"/>
      <c r="IZJ2" s="871"/>
      <c r="IZK2" s="871"/>
      <c r="IZL2" s="871"/>
      <c r="IZM2" s="871"/>
      <c r="IZN2" s="871"/>
      <c r="IZO2" s="871"/>
      <c r="IZP2" s="871"/>
      <c r="IZQ2" s="871"/>
      <c r="IZR2" s="871"/>
      <c r="IZS2" s="871"/>
      <c r="IZT2" s="871"/>
      <c r="IZU2" s="871"/>
      <c r="IZV2" s="871"/>
      <c r="IZW2" s="871"/>
      <c r="IZX2" s="871"/>
      <c r="IZY2" s="871"/>
      <c r="IZZ2" s="871"/>
      <c r="JAA2" s="871"/>
      <c r="JAB2" s="871"/>
      <c r="JAC2" s="871"/>
      <c r="JAD2" s="871"/>
      <c r="JAE2" s="871"/>
      <c r="JAF2" s="871"/>
      <c r="JAG2" s="871"/>
      <c r="JAH2" s="871"/>
      <c r="JAI2" s="871"/>
      <c r="JAJ2" s="871"/>
      <c r="JAK2" s="871"/>
      <c r="JAL2" s="871"/>
      <c r="JAM2" s="871"/>
      <c r="JAN2" s="871"/>
      <c r="JAO2" s="871"/>
      <c r="JAP2" s="871"/>
      <c r="JAQ2" s="871"/>
      <c r="JAR2" s="871"/>
      <c r="JAS2" s="871"/>
      <c r="JAT2" s="871"/>
      <c r="JAU2" s="871"/>
      <c r="JAV2" s="871"/>
      <c r="JAW2" s="871"/>
      <c r="JAX2" s="871"/>
      <c r="JAY2" s="871"/>
      <c r="JAZ2" s="871"/>
      <c r="JBA2" s="871"/>
      <c r="JBB2" s="871"/>
      <c r="JBC2" s="871"/>
      <c r="JBD2" s="871"/>
      <c r="JBE2" s="871"/>
      <c r="JBF2" s="871"/>
      <c r="JBG2" s="871"/>
      <c r="JBH2" s="871"/>
      <c r="JBI2" s="871"/>
      <c r="JBJ2" s="871"/>
      <c r="JBK2" s="871"/>
      <c r="JBL2" s="871"/>
      <c r="JBM2" s="871"/>
      <c r="JBN2" s="871"/>
      <c r="JBO2" s="871"/>
      <c r="JBP2" s="871"/>
      <c r="JBQ2" s="871"/>
      <c r="JBR2" s="871"/>
      <c r="JBS2" s="871"/>
      <c r="JBT2" s="871"/>
      <c r="JBU2" s="871"/>
      <c r="JBV2" s="871"/>
      <c r="JBW2" s="871"/>
      <c r="JBX2" s="871"/>
      <c r="JBY2" s="871"/>
      <c r="JBZ2" s="871"/>
      <c r="JCA2" s="871"/>
      <c r="JCB2" s="871"/>
      <c r="JCC2" s="871"/>
      <c r="JCD2" s="871"/>
      <c r="JCE2" s="871"/>
      <c r="JCF2" s="871"/>
      <c r="JCG2" s="871"/>
      <c r="JCH2" s="871"/>
      <c r="JCI2" s="871"/>
      <c r="JCJ2" s="871"/>
      <c r="JCK2" s="871"/>
      <c r="JCL2" s="871"/>
      <c r="JCM2" s="871"/>
      <c r="JCN2" s="871"/>
      <c r="JCO2" s="871"/>
      <c r="JCP2" s="871"/>
      <c r="JCQ2" s="871"/>
      <c r="JCR2" s="871"/>
      <c r="JCS2" s="871"/>
      <c r="JCT2" s="871"/>
      <c r="JCU2" s="871"/>
      <c r="JCV2" s="871"/>
      <c r="JCW2" s="871"/>
      <c r="JCX2" s="871"/>
      <c r="JCY2" s="871"/>
      <c r="JCZ2" s="871"/>
      <c r="JDA2" s="871"/>
      <c r="JDB2" s="871"/>
      <c r="JDC2" s="871"/>
      <c r="JDD2" s="871"/>
      <c r="JDE2" s="871"/>
      <c r="JDF2" s="871"/>
      <c r="JDG2" s="871"/>
      <c r="JDH2" s="871"/>
      <c r="JDI2" s="871"/>
      <c r="JDJ2" s="871"/>
      <c r="JDK2" s="871"/>
      <c r="JDL2" s="871"/>
      <c r="JDM2" s="871"/>
      <c r="JDN2" s="871"/>
      <c r="JDO2" s="871"/>
      <c r="JDP2" s="871"/>
      <c r="JDQ2" s="871"/>
      <c r="JDR2" s="871"/>
      <c r="JDS2" s="871"/>
      <c r="JDT2" s="871"/>
      <c r="JDU2" s="871"/>
      <c r="JDV2" s="871"/>
      <c r="JDW2" s="871"/>
      <c r="JDX2" s="871"/>
      <c r="JDY2" s="871"/>
      <c r="JDZ2" s="871"/>
      <c r="JEA2" s="871"/>
      <c r="JEB2" s="871"/>
      <c r="JEC2" s="871"/>
      <c r="JED2" s="871"/>
      <c r="JEE2" s="871"/>
      <c r="JEF2" s="871"/>
      <c r="JEG2" s="871"/>
      <c r="JEH2" s="871"/>
      <c r="JEI2" s="871"/>
      <c r="JEJ2" s="871"/>
      <c r="JEK2" s="871"/>
      <c r="JEL2" s="871"/>
      <c r="JEM2" s="871"/>
      <c r="JEN2" s="871"/>
      <c r="JEO2" s="871"/>
      <c r="JEP2" s="871"/>
      <c r="JEQ2" s="871"/>
      <c r="JER2" s="871"/>
      <c r="JES2" s="871"/>
      <c r="JET2" s="871"/>
      <c r="JEU2" s="871"/>
      <c r="JEV2" s="871"/>
      <c r="JEW2" s="871"/>
      <c r="JEX2" s="871"/>
      <c r="JEY2" s="871"/>
      <c r="JEZ2" s="871"/>
      <c r="JFA2" s="871"/>
      <c r="JFB2" s="871"/>
      <c r="JFC2" s="871"/>
      <c r="JFD2" s="871"/>
      <c r="JFE2" s="871"/>
      <c r="JFF2" s="871"/>
      <c r="JFG2" s="871"/>
      <c r="JFH2" s="871"/>
      <c r="JFI2" s="871"/>
      <c r="JFJ2" s="871"/>
      <c r="JFK2" s="871"/>
      <c r="JFL2" s="871"/>
      <c r="JFM2" s="871"/>
      <c r="JFN2" s="871"/>
      <c r="JFO2" s="871"/>
      <c r="JFP2" s="871"/>
      <c r="JFQ2" s="871"/>
      <c r="JFR2" s="871"/>
      <c r="JFS2" s="871"/>
      <c r="JFT2" s="871"/>
      <c r="JFU2" s="871"/>
      <c r="JFV2" s="871"/>
      <c r="JFW2" s="871"/>
      <c r="JFX2" s="871"/>
      <c r="JFY2" s="871"/>
      <c r="JFZ2" s="871"/>
      <c r="JGA2" s="871"/>
      <c r="JGB2" s="871"/>
      <c r="JGC2" s="871"/>
      <c r="JGD2" s="871"/>
      <c r="JGE2" s="871"/>
      <c r="JGF2" s="871"/>
      <c r="JGG2" s="871"/>
      <c r="JGH2" s="871"/>
      <c r="JGI2" s="871"/>
      <c r="JGJ2" s="871"/>
      <c r="JGK2" s="871"/>
      <c r="JGL2" s="871"/>
      <c r="JGM2" s="871"/>
      <c r="JGN2" s="871"/>
      <c r="JGO2" s="871"/>
      <c r="JGP2" s="871"/>
      <c r="JGQ2" s="871"/>
      <c r="JGR2" s="871"/>
      <c r="JGS2" s="871"/>
      <c r="JGT2" s="871"/>
      <c r="JGU2" s="871"/>
      <c r="JGV2" s="871"/>
      <c r="JGW2" s="871"/>
      <c r="JGX2" s="871"/>
      <c r="JGY2" s="871"/>
      <c r="JGZ2" s="871"/>
      <c r="JHA2" s="871"/>
      <c r="JHB2" s="871"/>
      <c r="JHC2" s="871"/>
      <c r="JHD2" s="871"/>
      <c r="JHE2" s="871"/>
      <c r="JHF2" s="871"/>
      <c r="JHG2" s="871"/>
      <c r="JHH2" s="871"/>
      <c r="JHI2" s="871"/>
      <c r="JHJ2" s="871"/>
      <c r="JHK2" s="871"/>
      <c r="JHL2" s="871"/>
      <c r="JHM2" s="871"/>
      <c r="JHN2" s="871"/>
      <c r="JHO2" s="871"/>
      <c r="JHP2" s="871"/>
      <c r="JHQ2" s="871"/>
      <c r="JHR2" s="871"/>
      <c r="JHS2" s="871"/>
      <c r="JHT2" s="871"/>
      <c r="JHU2" s="871"/>
      <c r="JHV2" s="871"/>
      <c r="JHW2" s="871"/>
      <c r="JHX2" s="871"/>
      <c r="JHY2" s="871"/>
      <c r="JHZ2" s="871"/>
      <c r="JIA2" s="871"/>
      <c r="JIB2" s="871"/>
      <c r="JIC2" s="871"/>
      <c r="JID2" s="871"/>
      <c r="JIE2" s="871"/>
      <c r="JIF2" s="871"/>
      <c r="JIG2" s="871"/>
      <c r="JIH2" s="871"/>
      <c r="JII2" s="871"/>
      <c r="JIJ2" s="871"/>
      <c r="JIK2" s="871"/>
      <c r="JIL2" s="871"/>
      <c r="JIM2" s="871"/>
      <c r="JIN2" s="871"/>
      <c r="JIO2" s="871"/>
      <c r="JIP2" s="871"/>
      <c r="JIQ2" s="871"/>
      <c r="JIR2" s="871"/>
      <c r="JIS2" s="871"/>
      <c r="JIT2" s="871"/>
      <c r="JIU2" s="871"/>
      <c r="JIV2" s="871"/>
      <c r="JIW2" s="871"/>
      <c r="JIX2" s="871"/>
      <c r="JIY2" s="871"/>
      <c r="JIZ2" s="871"/>
      <c r="JJA2" s="871"/>
      <c r="JJB2" s="871"/>
      <c r="JJC2" s="871"/>
      <c r="JJD2" s="871"/>
      <c r="JJE2" s="871"/>
      <c r="JJF2" s="871"/>
      <c r="JJG2" s="871"/>
      <c r="JJH2" s="871"/>
      <c r="JJI2" s="871"/>
      <c r="JJJ2" s="871"/>
      <c r="JJK2" s="871"/>
      <c r="JJL2" s="871"/>
      <c r="JJM2" s="871"/>
      <c r="JJN2" s="871"/>
      <c r="JJO2" s="871"/>
      <c r="JJP2" s="871"/>
      <c r="JJQ2" s="871"/>
      <c r="JJR2" s="871"/>
      <c r="JJS2" s="871"/>
      <c r="JJT2" s="871"/>
      <c r="JJU2" s="871"/>
      <c r="JJV2" s="871"/>
      <c r="JJW2" s="871"/>
      <c r="JJX2" s="871"/>
      <c r="JJY2" s="871"/>
      <c r="JJZ2" s="871"/>
      <c r="JKA2" s="871"/>
      <c r="JKB2" s="871"/>
      <c r="JKC2" s="871"/>
      <c r="JKD2" s="871"/>
      <c r="JKE2" s="871"/>
      <c r="JKF2" s="871"/>
      <c r="JKG2" s="871"/>
      <c r="JKH2" s="871"/>
      <c r="JKI2" s="871"/>
      <c r="JKJ2" s="871"/>
      <c r="JKK2" s="871"/>
      <c r="JKL2" s="871"/>
      <c r="JKM2" s="871"/>
      <c r="JKN2" s="871"/>
      <c r="JKO2" s="871"/>
      <c r="JKP2" s="871"/>
      <c r="JKQ2" s="871"/>
      <c r="JKR2" s="871"/>
      <c r="JKS2" s="871"/>
      <c r="JKT2" s="871"/>
      <c r="JKU2" s="871"/>
      <c r="JKV2" s="871"/>
      <c r="JKW2" s="871"/>
      <c r="JKX2" s="871"/>
      <c r="JKY2" s="871"/>
      <c r="JKZ2" s="871"/>
      <c r="JLA2" s="871"/>
      <c r="JLB2" s="871"/>
      <c r="JLC2" s="871"/>
      <c r="JLD2" s="871"/>
      <c r="JLE2" s="871"/>
      <c r="JLF2" s="871"/>
      <c r="JLG2" s="871"/>
      <c r="JLH2" s="871"/>
      <c r="JLI2" s="871"/>
      <c r="JLJ2" s="871"/>
      <c r="JLK2" s="871"/>
      <c r="JLL2" s="871"/>
      <c r="JLM2" s="871"/>
      <c r="JLN2" s="871"/>
      <c r="JLO2" s="871"/>
      <c r="JLP2" s="871"/>
      <c r="JLQ2" s="871"/>
      <c r="JLR2" s="871"/>
      <c r="JLS2" s="871"/>
      <c r="JLT2" s="871"/>
      <c r="JLU2" s="871"/>
      <c r="JLV2" s="871"/>
      <c r="JLW2" s="871"/>
      <c r="JLX2" s="871"/>
      <c r="JLY2" s="871"/>
      <c r="JLZ2" s="871"/>
      <c r="JMA2" s="871"/>
      <c r="JMB2" s="871"/>
      <c r="JMC2" s="871"/>
      <c r="JMD2" s="871"/>
      <c r="JME2" s="871"/>
      <c r="JMF2" s="871"/>
      <c r="JMG2" s="871"/>
      <c r="JMH2" s="871"/>
      <c r="JMI2" s="871"/>
      <c r="JMJ2" s="871"/>
      <c r="JMK2" s="871"/>
      <c r="JML2" s="871"/>
      <c r="JMM2" s="871"/>
      <c r="JMN2" s="871"/>
      <c r="JMO2" s="871"/>
      <c r="JMP2" s="871"/>
      <c r="JMQ2" s="871"/>
      <c r="JMR2" s="871"/>
      <c r="JMS2" s="871"/>
      <c r="JMT2" s="871"/>
      <c r="JMU2" s="871"/>
      <c r="JMV2" s="871"/>
      <c r="JMW2" s="871"/>
      <c r="JMX2" s="871"/>
      <c r="JMY2" s="871"/>
      <c r="JMZ2" s="871"/>
      <c r="JNA2" s="871"/>
      <c r="JNB2" s="871"/>
      <c r="JNC2" s="871"/>
      <c r="JND2" s="871"/>
      <c r="JNE2" s="871"/>
      <c r="JNF2" s="871"/>
      <c r="JNG2" s="871"/>
      <c r="JNH2" s="871"/>
      <c r="JNI2" s="871"/>
      <c r="JNJ2" s="871"/>
      <c r="JNK2" s="871"/>
      <c r="JNL2" s="871"/>
      <c r="JNM2" s="871"/>
      <c r="JNN2" s="871"/>
      <c r="JNO2" s="871"/>
      <c r="JNP2" s="871"/>
      <c r="JNQ2" s="871"/>
      <c r="JNR2" s="871"/>
      <c r="JNS2" s="871"/>
      <c r="JNT2" s="871"/>
      <c r="JNU2" s="871"/>
      <c r="JNV2" s="871"/>
      <c r="JNW2" s="871"/>
      <c r="JNX2" s="871"/>
      <c r="JNY2" s="871"/>
      <c r="JNZ2" s="871"/>
      <c r="JOA2" s="871"/>
      <c r="JOB2" s="871"/>
      <c r="JOC2" s="871"/>
      <c r="JOD2" s="871"/>
      <c r="JOE2" s="871"/>
      <c r="JOF2" s="871"/>
      <c r="JOG2" s="871"/>
      <c r="JOH2" s="871"/>
      <c r="JOI2" s="871"/>
      <c r="JOJ2" s="871"/>
      <c r="JOK2" s="871"/>
      <c r="JOL2" s="871"/>
      <c r="JOM2" s="871"/>
      <c r="JON2" s="871"/>
      <c r="JOO2" s="871"/>
      <c r="JOP2" s="871"/>
      <c r="JOQ2" s="871"/>
      <c r="JOR2" s="871"/>
      <c r="JOS2" s="871"/>
      <c r="JOT2" s="871"/>
      <c r="JOU2" s="871"/>
      <c r="JOV2" s="871"/>
      <c r="JOW2" s="871"/>
      <c r="JOX2" s="871"/>
      <c r="JOY2" s="871"/>
      <c r="JOZ2" s="871"/>
      <c r="JPA2" s="871"/>
      <c r="JPB2" s="871"/>
      <c r="JPC2" s="871"/>
      <c r="JPD2" s="871"/>
      <c r="JPE2" s="871"/>
      <c r="JPF2" s="871"/>
      <c r="JPG2" s="871"/>
      <c r="JPH2" s="871"/>
      <c r="JPI2" s="871"/>
      <c r="JPJ2" s="871"/>
      <c r="JPK2" s="871"/>
      <c r="JPL2" s="871"/>
      <c r="JPM2" s="871"/>
      <c r="JPN2" s="871"/>
      <c r="JPO2" s="871"/>
      <c r="JPP2" s="871"/>
      <c r="JPQ2" s="871"/>
      <c r="JPR2" s="871"/>
      <c r="JPS2" s="871"/>
      <c r="JPT2" s="871"/>
      <c r="JPU2" s="871"/>
      <c r="JPV2" s="871"/>
      <c r="JPW2" s="871"/>
      <c r="JPX2" s="871"/>
      <c r="JPY2" s="871"/>
      <c r="JPZ2" s="871"/>
      <c r="JQA2" s="871"/>
      <c r="JQB2" s="871"/>
      <c r="JQC2" s="871"/>
      <c r="JQD2" s="871"/>
      <c r="JQE2" s="871"/>
      <c r="JQF2" s="871"/>
      <c r="JQG2" s="871"/>
      <c r="JQH2" s="871"/>
      <c r="JQI2" s="871"/>
      <c r="JQJ2" s="871"/>
      <c r="JQK2" s="871"/>
      <c r="JQL2" s="871"/>
      <c r="JQM2" s="871"/>
      <c r="JQN2" s="871"/>
      <c r="JQO2" s="871"/>
      <c r="JQP2" s="871"/>
      <c r="JQQ2" s="871"/>
      <c r="JQR2" s="871"/>
      <c r="JQS2" s="871"/>
      <c r="JQT2" s="871"/>
      <c r="JQU2" s="871"/>
      <c r="JQV2" s="871"/>
      <c r="JQW2" s="871"/>
      <c r="JQX2" s="871"/>
      <c r="JQY2" s="871"/>
      <c r="JQZ2" s="871"/>
      <c r="JRA2" s="871"/>
      <c r="JRB2" s="871"/>
      <c r="JRC2" s="871"/>
      <c r="JRD2" s="871"/>
      <c r="JRE2" s="871"/>
      <c r="JRF2" s="871"/>
      <c r="JRG2" s="871"/>
      <c r="JRH2" s="871"/>
      <c r="JRI2" s="871"/>
      <c r="JRJ2" s="871"/>
      <c r="JRK2" s="871"/>
      <c r="JRL2" s="871"/>
      <c r="JRM2" s="871"/>
      <c r="JRN2" s="871"/>
      <c r="JRO2" s="871"/>
      <c r="JRP2" s="871"/>
      <c r="JRQ2" s="871"/>
      <c r="JRR2" s="871"/>
      <c r="JRS2" s="871"/>
      <c r="JRT2" s="871"/>
      <c r="JRU2" s="871"/>
      <c r="JRV2" s="871"/>
      <c r="JRW2" s="871"/>
      <c r="JRX2" s="871"/>
      <c r="JRY2" s="871"/>
      <c r="JRZ2" s="871"/>
      <c r="JSA2" s="871"/>
      <c r="JSB2" s="871"/>
      <c r="JSC2" s="871"/>
      <c r="JSD2" s="871"/>
      <c r="JSE2" s="871"/>
      <c r="JSF2" s="871"/>
      <c r="JSG2" s="871"/>
      <c r="JSH2" s="871"/>
      <c r="JSI2" s="871"/>
      <c r="JSJ2" s="871"/>
      <c r="JSK2" s="871"/>
      <c r="JSL2" s="871"/>
      <c r="JSM2" s="871"/>
      <c r="JSN2" s="871"/>
      <c r="JSO2" s="871"/>
      <c r="JSP2" s="871"/>
      <c r="JSQ2" s="871"/>
      <c r="JSR2" s="871"/>
      <c r="JSS2" s="871"/>
      <c r="JST2" s="871"/>
      <c r="JSU2" s="871"/>
      <c r="JSV2" s="871"/>
      <c r="JSW2" s="871"/>
      <c r="JSX2" s="871"/>
      <c r="JSY2" s="871"/>
      <c r="JSZ2" s="871"/>
      <c r="JTA2" s="871"/>
      <c r="JTB2" s="871"/>
      <c r="JTC2" s="871"/>
      <c r="JTD2" s="871"/>
      <c r="JTE2" s="871"/>
      <c r="JTF2" s="871"/>
      <c r="JTG2" s="871"/>
      <c r="JTH2" s="871"/>
      <c r="JTI2" s="871"/>
      <c r="JTJ2" s="871"/>
      <c r="JTK2" s="871"/>
      <c r="JTL2" s="871"/>
      <c r="JTM2" s="871"/>
      <c r="JTN2" s="871"/>
      <c r="JTO2" s="871"/>
      <c r="JTP2" s="871"/>
      <c r="JTQ2" s="871"/>
      <c r="JTR2" s="871"/>
      <c r="JTS2" s="871"/>
      <c r="JTT2" s="871"/>
      <c r="JTU2" s="871"/>
      <c r="JTV2" s="871"/>
      <c r="JTW2" s="871"/>
      <c r="JTX2" s="871"/>
      <c r="JTY2" s="871"/>
      <c r="JTZ2" s="871"/>
      <c r="JUA2" s="871"/>
      <c r="JUB2" s="871"/>
      <c r="JUC2" s="871"/>
      <c r="JUD2" s="871"/>
      <c r="JUE2" s="871"/>
      <c r="JUF2" s="871"/>
      <c r="JUG2" s="871"/>
      <c r="JUH2" s="871"/>
      <c r="JUI2" s="871"/>
      <c r="JUJ2" s="871"/>
      <c r="JUK2" s="871"/>
      <c r="JUL2" s="871"/>
      <c r="JUM2" s="871"/>
      <c r="JUN2" s="871"/>
      <c r="JUO2" s="871"/>
      <c r="JUP2" s="871"/>
      <c r="JUQ2" s="871"/>
      <c r="JUR2" s="871"/>
      <c r="JUS2" s="871"/>
      <c r="JUT2" s="871"/>
      <c r="JUU2" s="871"/>
      <c r="JUV2" s="871"/>
      <c r="JUW2" s="871"/>
      <c r="JUX2" s="871"/>
      <c r="JUY2" s="871"/>
      <c r="JUZ2" s="871"/>
      <c r="JVA2" s="871"/>
      <c r="JVB2" s="871"/>
      <c r="JVC2" s="871"/>
      <c r="JVD2" s="871"/>
      <c r="JVE2" s="871"/>
      <c r="JVF2" s="871"/>
      <c r="JVG2" s="871"/>
      <c r="JVH2" s="871"/>
      <c r="JVI2" s="871"/>
      <c r="JVJ2" s="871"/>
      <c r="JVK2" s="871"/>
      <c r="JVL2" s="871"/>
      <c r="JVM2" s="871"/>
      <c r="JVN2" s="871"/>
      <c r="JVO2" s="871"/>
      <c r="JVP2" s="871"/>
      <c r="JVQ2" s="871"/>
      <c r="JVR2" s="871"/>
      <c r="JVS2" s="871"/>
      <c r="JVT2" s="871"/>
      <c r="JVU2" s="871"/>
      <c r="JVV2" s="871"/>
      <c r="JVW2" s="871"/>
      <c r="JVX2" s="871"/>
      <c r="JVY2" s="871"/>
      <c r="JVZ2" s="871"/>
      <c r="JWA2" s="871"/>
      <c r="JWB2" s="871"/>
      <c r="JWC2" s="871"/>
      <c r="JWD2" s="871"/>
      <c r="JWE2" s="871"/>
      <c r="JWF2" s="871"/>
      <c r="JWG2" s="871"/>
      <c r="JWH2" s="871"/>
      <c r="JWI2" s="871"/>
      <c r="JWJ2" s="871"/>
      <c r="JWK2" s="871"/>
      <c r="JWL2" s="871"/>
      <c r="JWM2" s="871"/>
      <c r="JWN2" s="871"/>
      <c r="JWO2" s="871"/>
      <c r="JWP2" s="871"/>
      <c r="JWQ2" s="871"/>
      <c r="JWR2" s="871"/>
      <c r="JWS2" s="871"/>
      <c r="JWT2" s="871"/>
      <c r="JWU2" s="871"/>
      <c r="JWV2" s="871"/>
      <c r="JWW2" s="871"/>
      <c r="JWX2" s="871"/>
      <c r="JWY2" s="871"/>
      <c r="JWZ2" s="871"/>
      <c r="JXA2" s="871"/>
      <c r="JXB2" s="871"/>
      <c r="JXC2" s="871"/>
      <c r="JXD2" s="871"/>
      <c r="JXE2" s="871"/>
      <c r="JXF2" s="871"/>
      <c r="JXG2" s="871"/>
      <c r="JXH2" s="871"/>
      <c r="JXI2" s="871"/>
      <c r="JXJ2" s="871"/>
      <c r="JXK2" s="871"/>
      <c r="JXL2" s="871"/>
      <c r="JXM2" s="871"/>
      <c r="JXN2" s="871"/>
      <c r="JXO2" s="871"/>
      <c r="JXP2" s="871"/>
      <c r="JXQ2" s="871"/>
      <c r="JXR2" s="871"/>
      <c r="JXS2" s="871"/>
      <c r="JXT2" s="871"/>
      <c r="JXU2" s="871"/>
      <c r="JXV2" s="871"/>
      <c r="JXW2" s="871"/>
      <c r="JXX2" s="871"/>
      <c r="JXY2" s="871"/>
      <c r="JXZ2" s="871"/>
      <c r="JYA2" s="871"/>
      <c r="JYB2" s="871"/>
      <c r="JYC2" s="871"/>
      <c r="JYD2" s="871"/>
      <c r="JYE2" s="871"/>
      <c r="JYF2" s="871"/>
      <c r="JYG2" s="871"/>
      <c r="JYH2" s="871"/>
      <c r="JYI2" s="871"/>
      <c r="JYJ2" s="871"/>
      <c r="JYK2" s="871"/>
      <c r="JYL2" s="871"/>
      <c r="JYM2" s="871"/>
      <c r="JYN2" s="871"/>
      <c r="JYO2" s="871"/>
      <c r="JYP2" s="871"/>
      <c r="JYQ2" s="871"/>
      <c r="JYR2" s="871"/>
      <c r="JYS2" s="871"/>
      <c r="JYT2" s="871"/>
      <c r="JYU2" s="871"/>
      <c r="JYV2" s="871"/>
      <c r="JYW2" s="871"/>
      <c r="JYX2" s="871"/>
      <c r="JYY2" s="871"/>
      <c r="JYZ2" s="871"/>
      <c r="JZA2" s="871"/>
      <c r="JZB2" s="871"/>
      <c r="JZC2" s="871"/>
      <c r="JZD2" s="871"/>
      <c r="JZE2" s="871"/>
      <c r="JZF2" s="871"/>
      <c r="JZG2" s="871"/>
      <c r="JZH2" s="871"/>
      <c r="JZI2" s="871"/>
      <c r="JZJ2" s="871"/>
      <c r="JZK2" s="871"/>
      <c r="JZL2" s="871"/>
      <c r="JZM2" s="871"/>
      <c r="JZN2" s="871"/>
      <c r="JZO2" s="871"/>
      <c r="JZP2" s="871"/>
      <c r="JZQ2" s="871"/>
      <c r="JZR2" s="871"/>
      <c r="JZS2" s="871"/>
      <c r="JZT2" s="871"/>
      <c r="JZU2" s="871"/>
      <c r="JZV2" s="871"/>
      <c r="JZW2" s="871"/>
      <c r="JZX2" s="871"/>
      <c r="JZY2" s="871"/>
      <c r="JZZ2" s="871"/>
      <c r="KAA2" s="871"/>
      <c r="KAB2" s="871"/>
      <c r="KAC2" s="871"/>
      <c r="KAD2" s="871"/>
      <c r="KAE2" s="871"/>
      <c r="KAF2" s="871"/>
      <c r="KAG2" s="871"/>
      <c r="KAH2" s="871"/>
      <c r="KAI2" s="871"/>
      <c r="KAJ2" s="871"/>
      <c r="KAK2" s="871"/>
      <c r="KAL2" s="871"/>
      <c r="KAM2" s="871"/>
      <c r="KAN2" s="871"/>
      <c r="KAO2" s="871"/>
      <c r="KAP2" s="871"/>
      <c r="KAQ2" s="871"/>
      <c r="KAR2" s="871"/>
      <c r="KAS2" s="871"/>
      <c r="KAT2" s="871"/>
      <c r="KAU2" s="871"/>
      <c r="KAV2" s="871"/>
      <c r="KAW2" s="871"/>
      <c r="KAX2" s="871"/>
      <c r="KAY2" s="871"/>
      <c r="KAZ2" s="871"/>
      <c r="KBA2" s="871"/>
      <c r="KBB2" s="871"/>
      <c r="KBC2" s="871"/>
      <c r="KBD2" s="871"/>
      <c r="KBE2" s="871"/>
      <c r="KBF2" s="871"/>
      <c r="KBG2" s="871"/>
      <c r="KBH2" s="871"/>
      <c r="KBI2" s="871"/>
      <c r="KBJ2" s="871"/>
      <c r="KBK2" s="871"/>
      <c r="KBL2" s="871"/>
      <c r="KBM2" s="871"/>
      <c r="KBN2" s="871"/>
      <c r="KBO2" s="871"/>
      <c r="KBP2" s="871"/>
      <c r="KBQ2" s="871"/>
      <c r="KBR2" s="871"/>
      <c r="KBS2" s="871"/>
      <c r="KBT2" s="871"/>
      <c r="KBU2" s="871"/>
      <c r="KBV2" s="871"/>
      <c r="KBW2" s="871"/>
      <c r="KBX2" s="871"/>
      <c r="KBY2" s="871"/>
      <c r="KBZ2" s="871"/>
      <c r="KCA2" s="871"/>
      <c r="KCB2" s="871"/>
      <c r="KCC2" s="871"/>
      <c r="KCD2" s="871"/>
      <c r="KCE2" s="871"/>
      <c r="KCF2" s="871"/>
      <c r="KCG2" s="871"/>
      <c r="KCH2" s="871"/>
      <c r="KCI2" s="871"/>
      <c r="KCJ2" s="871"/>
      <c r="KCK2" s="871"/>
      <c r="KCL2" s="871"/>
      <c r="KCM2" s="871"/>
      <c r="KCN2" s="871"/>
      <c r="KCO2" s="871"/>
      <c r="KCP2" s="871"/>
      <c r="KCQ2" s="871"/>
      <c r="KCR2" s="871"/>
      <c r="KCS2" s="871"/>
      <c r="KCT2" s="871"/>
      <c r="KCU2" s="871"/>
      <c r="KCV2" s="871"/>
      <c r="KCW2" s="871"/>
      <c r="KCX2" s="871"/>
      <c r="KCY2" s="871"/>
      <c r="KCZ2" s="871"/>
      <c r="KDA2" s="871"/>
      <c r="KDB2" s="871"/>
      <c r="KDC2" s="871"/>
      <c r="KDD2" s="871"/>
      <c r="KDE2" s="871"/>
      <c r="KDF2" s="871"/>
      <c r="KDG2" s="871"/>
      <c r="KDH2" s="871"/>
      <c r="KDI2" s="871"/>
      <c r="KDJ2" s="871"/>
      <c r="KDK2" s="871"/>
      <c r="KDL2" s="871"/>
      <c r="KDM2" s="871"/>
      <c r="KDN2" s="871"/>
      <c r="KDO2" s="871"/>
      <c r="KDP2" s="871"/>
      <c r="KDQ2" s="871"/>
      <c r="KDR2" s="871"/>
      <c r="KDS2" s="871"/>
      <c r="KDT2" s="871"/>
      <c r="KDU2" s="871"/>
      <c r="KDV2" s="871"/>
      <c r="KDW2" s="871"/>
      <c r="KDX2" s="871"/>
      <c r="KDY2" s="871"/>
      <c r="KDZ2" s="871"/>
      <c r="KEA2" s="871"/>
      <c r="KEB2" s="871"/>
      <c r="KEC2" s="871"/>
      <c r="KED2" s="871"/>
      <c r="KEE2" s="871"/>
      <c r="KEF2" s="871"/>
      <c r="KEG2" s="871"/>
      <c r="KEH2" s="871"/>
      <c r="KEI2" s="871"/>
      <c r="KEJ2" s="871"/>
      <c r="KEK2" s="871"/>
      <c r="KEL2" s="871"/>
      <c r="KEM2" s="871"/>
      <c r="KEN2" s="871"/>
      <c r="KEO2" s="871"/>
      <c r="KEP2" s="871"/>
      <c r="KEQ2" s="871"/>
      <c r="KER2" s="871"/>
      <c r="KES2" s="871"/>
      <c r="KET2" s="871"/>
      <c r="KEU2" s="871"/>
      <c r="KEV2" s="871"/>
      <c r="KEW2" s="871"/>
      <c r="KEX2" s="871"/>
      <c r="KEY2" s="871"/>
      <c r="KEZ2" s="871"/>
      <c r="KFA2" s="871"/>
      <c r="KFB2" s="871"/>
      <c r="KFC2" s="871"/>
      <c r="KFD2" s="871"/>
      <c r="KFE2" s="871"/>
      <c r="KFF2" s="871"/>
      <c r="KFG2" s="871"/>
      <c r="KFH2" s="871"/>
      <c r="KFI2" s="871"/>
      <c r="KFJ2" s="871"/>
      <c r="KFK2" s="871"/>
      <c r="KFL2" s="871"/>
      <c r="KFM2" s="871"/>
      <c r="KFN2" s="871"/>
      <c r="KFO2" s="871"/>
      <c r="KFP2" s="871"/>
      <c r="KFQ2" s="871"/>
      <c r="KFR2" s="871"/>
      <c r="KFS2" s="871"/>
      <c r="KFT2" s="871"/>
      <c r="KFU2" s="871"/>
      <c r="KFV2" s="871"/>
      <c r="KFW2" s="871"/>
      <c r="KFX2" s="871"/>
      <c r="KFY2" s="871"/>
      <c r="KFZ2" s="871"/>
      <c r="KGA2" s="871"/>
      <c r="KGB2" s="871"/>
      <c r="KGC2" s="871"/>
      <c r="KGD2" s="871"/>
      <c r="KGE2" s="871"/>
      <c r="KGF2" s="871"/>
      <c r="KGG2" s="871"/>
      <c r="KGH2" s="871"/>
      <c r="KGI2" s="871"/>
      <c r="KGJ2" s="871"/>
      <c r="KGK2" s="871"/>
      <c r="KGL2" s="871"/>
      <c r="KGM2" s="871"/>
      <c r="KGN2" s="871"/>
      <c r="KGO2" s="871"/>
      <c r="KGP2" s="871"/>
      <c r="KGQ2" s="871"/>
      <c r="KGR2" s="871"/>
      <c r="KGS2" s="871"/>
      <c r="KGT2" s="871"/>
      <c r="KGU2" s="871"/>
      <c r="KGV2" s="871"/>
      <c r="KGW2" s="871"/>
      <c r="KGX2" s="871"/>
      <c r="KGY2" s="871"/>
      <c r="KGZ2" s="871"/>
      <c r="KHA2" s="871"/>
      <c r="KHB2" s="871"/>
      <c r="KHC2" s="871"/>
      <c r="KHD2" s="871"/>
      <c r="KHE2" s="871"/>
      <c r="KHF2" s="871"/>
      <c r="KHG2" s="871"/>
      <c r="KHH2" s="871"/>
      <c r="KHI2" s="871"/>
      <c r="KHJ2" s="871"/>
      <c r="KHK2" s="871"/>
      <c r="KHL2" s="871"/>
      <c r="KHM2" s="871"/>
      <c r="KHN2" s="871"/>
      <c r="KHO2" s="871"/>
      <c r="KHP2" s="871"/>
      <c r="KHQ2" s="871"/>
      <c r="KHR2" s="871"/>
      <c r="KHS2" s="871"/>
      <c r="KHT2" s="871"/>
      <c r="KHU2" s="871"/>
      <c r="KHV2" s="871"/>
      <c r="KHW2" s="871"/>
      <c r="KHX2" s="871"/>
      <c r="KHY2" s="871"/>
      <c r="KHZ2" s="871"/>
      <c r="KIA2" s="871"/>
      <c r="KIB2" s="871"/>
      <c r="KIC2" s="871"/>
      <c r="KID2" s="871"/>
      <c r="KIE2" s="871"/>
      <c r="KIF2" s="871"/>
      <c r="KIG2" s="871"/>
      <c r="KIH2" s="871"/>
      <c r="KII2" s="871"/>
      <c r="KIJ2" s="871"/>
      <c r="KIK2" s="871"/>
      <c r="KIL2" s="871"/>
      <c r="KIM2" s="871"/>
      <c r="KIN2" s="871"/>
      <c r="KIO2" s="871"/>
      <c r="KIP2" s="871"/>
      <c r="KIQ2" s="871"/>
      <c r="KIR2" s="871"/>
      <c r="KIS2" s="871"/>
      <c r="KIT2" s="871"/>
      <c r="KIU2" s="871"/>
      <c r="KIV2" s="871"/>
      <c r="KIW2" s="871"/>
      <c r="KIX2" s="871"/>
      <c r="KIY2" s="871"/>
      <c r="KIZ2" s="871"/>
      <c r="KJA2" s="871"/>
      <c r="KJB2" s="871"/>
      <c r="KJC2" s="871"/>
      <c r="KJD2" s="871"/>
      <c r="KJE2" s="871"/>
      <c r="KJF2" s="871"/>
      <c r="KJG2" s="871"/>
      <c r="KJH2" s="871"/>
      <c r="KJI2" s="871"/>
      <c r="KJJ2" s="871"/>
      <c r="KJK2" s="871"/>
      <c r="KJL2" s="871"/>
      <c r="KJM2" s="871"/>
      <c r="KJN2" s="871"/>
      <c r="KJO2" s="871"/>
      <c r="KJP2" s="871"/>
      <c r="KJQ2" s="871"/>
      <c r="KJR2" s="871"/>
      <c r="KJS2" s="871"/>
      <c r="KJT2" s="871"/>
      <c r="KJU2" s="871"/>
      <c r="KJV2" s="871"/>
      <c r="KJW2" s="871"/>
      <c r="KJX2" s="871"/>
      <c r="KJY2" s="871"/>
      <c r="KJZ2" s="871"/>
      <c r="KKA2" s="871"/>
      <c r="KKB2" s="871"/>
      <c r="KKC2" s="871"/>
      <c r="KKD2" s="871"/>
      <c r="KKE2" s="871"/>
      <c r="KKF2" s="871"/>
      <c r="KKG2" s="871"/>
      <c r="KKH2" s="871"/>
      <c r="KKI2" s="871"/>
      <c r="KKJ2" s="871"/>
      <c r="KKK2" s="871"/>
      <c r="KKL2" s="871"/>
      <c r="KKM2" s="871"/>
      <c r="KKN2" s="871"/>
      <c r="KKO2" s="871"/>
      <c r="KKP2" s="871"/>
      <c r="KKQ2" s="871"/>
      <c r="KKR2" s="871"/>
      <c r="KKS2" s="871"/>
      <c r="KKT2" s="871"/>
      <c r="KKU2" s="871"/>
      <c r="KKV2" s="871"/>
      <c r="KKW2" s="871"/>
      <c r="KKX2" s="871"/>
      <c r="KKY2" s="871"/>
      <c r="KKZ2" s="871"/>
      <c r="KLA2" s="871"/>
      <c r="KLB2" s="871"/>
      <c r="KLC2" s="871"/>
      <c r="KLD2" s="871"/>
      <c r="KLE2" s="871"/>
      <c r="KLF2" s="871"/>
      <c r="KLG2" s="871"/>
      <c r="KLH2" s="871"/>
      <c r="KLI2" s="871"/>
      <c r="KLJ2" s="871"/>
      <c r="KLK2" s="871"/>
      <c r="KLL2" s="871"/>
      <c r="KLM2" s="871"/>
      <c r="KLN2" s="871"/>
      <c r="KLO2" s="871"/>
      <c r="KLP2" s="871"/>
      <c r="KLQ2" s="871"/>
      <c r="KLR2" s="871"/>
      <c r="KLS2" s="871"/>
      <c r="KLT2" s="871"/>
      <c r="KLU2" s="871"/>
      <c r="KLV2" s="871"/>
      <c r="KLW2" s="871"/>
      <c r="KLX2" s="871"/>
      <c r="KLY2" s="871"/>
      <c r="KLZ2" s="871"/>
      <c r="KMA2" s="871"/>
      <c r="KMB2" s="871"/>
      <c r="KMC2" s="871"/>
      <c r="KMD2" s="871"/>
      <c r="KME2" s="871"/>
      <c r="KMF2" s="871"/>
      <c r="KMG2" s="871"/>
      <c r="KMH2" s="871"/>
      <c r="KMI2" s="871"/>
      <c r="KMJ2" s="871"/>
      <c r="KMK2" s="871"/>
      <c r="KML2" s="871"/>
      <c r="KMM2" s="871"/>
      <c r="KMN2" s="871"/>
      <c r="KMO2" s="871"/>
      <c r="KMP2" s="871"/>
      <c r="KMQ2" s="871"/>
      <c r="KMR2" s="871"/>
      <c r="KMS2" s="871"/>
      <c r="KMT2" s="871"/>
      <c r="KMU2" s="871"/>
      <c r="KMV2" s="871"/>
      <c r="KMW2" s="871"/>
      <c r="KMX2" s="871"/>
      <c r="KMY2" s="871"/>
      <c r="KMZ2" s="871"/>
      <c r="KNA2" s="871"/>
      <c r="KNB2" s="871"/>
      <c r="KNC2" s="871"/>
      <c r="KND2" s="871"/>
      <c r="KNE2" s="871"/>
      <c r="KNF2" s="871"/>
      <c r="KNG2" s="871"/>
      <c r="KNH2" s="871"/>
      <c r="KNI2" s="871"/>
      <c r="KNJ2" s="871"/>
      <c r="KNK2" s="871"/>
      <c r="KNL2" s="871"/>
      <c r="KNM2" s="871"/>
      <c r="KNN2" s="871"/>
      <c r="KNO2" s="871"/>
      <c r="KNP2" s="871"/>
      <c r="KNQ2" s="871"/>
      <c r="KNR2" s="871"/>
      <c r="KNS2" s="871"/>
      <c r="KNT2" s="871"/>
      <c r="KNU2" s="871"/>
      <c r="KNV2" s="871"/>
      <c r="KNW2" s="871"/>
      <c r="KNX2" s="871"/>
      <c r="KNY2" s="871"/>
      <c r="KNZ2" s="871"/>
      <c r="KOA2" s="871"/>
      <c r="KOB2" s="871"/>
      <c r="KOC2" s="871"/>
      <c r="KOD2" s="871"/>
      <c r="KOE2" s="871"/>
      <c r="KOF2" s="871"/>
      <c r="KOG2" s="871"/>
      <c r="KOH2" s="871"/>
      <c r="KOI2" s="871"/>
      <c r="KOJ2" s="871"/>
      <c r="KOK2" s="871"/>
      <c r="KOL2" s="871"/>
      <c r="KOM2" s="871"/>
      <c r="KON2" s="871"/>
      <c r="KOO2" s="871"/>
      <c r="KOP2" s="871"/>
      <c r="KOQ2" s="871"/>
      <c r="KOR2" s="871"/>
      <c r="KOS2" s="871"/>
      <c r="KOT2" s="871"/>
      <c r="KOU2" s="871"/>
      <c r="KOV2" s="871"/>
      <c r="KOW2" s="871"/>
      <c r="KOX2" s="871"/>
      <c r="KOY2" s="871"/>
      <c r="KOZ2" s="871"/>
      <c r="KPA2" s="871"/>
      <c r="KPB2" s="871"/>
      <c r="KPC2" s="871"/>
      <c r="KPD2" s="871"/>
      <c r="KPE2" s="871"/>
      <c r="KPF2" s="871"/>
      <c r="KPG2" s="871"/>
      <c r="KPH2" s="871"/>
      <c r="KPI2" s="871"/>
      <c r="KPJ2" s="871"/>
      <c r="KPK2" s="871"/>
      <c r="KPL2" s="871"/>
      <c r="KPM2" s="871"/>
      <c r="KPN2" s="871"/>
      <c r="KPO2" s="871"/>
      <c r="KPP2" s="871"/>
      <c r="KPQ2" s="871"/>
      <c r="KPR2" s="871"/>
      <c r="KPS2" s="871"/>
      <c r="KPT2" s="871"/>
      <c r="KPU2" s="871"/>
      <c r="KPV2" s="871"/>
      <c r="KPW2" s="871"/>
      <c r="KPX2" s="871"/>
      <c r="KPY2" s="871"/>
      <c r="KPZ2" s="871"/>
      <c r="KQA2" s="871"/>
      <c r="KQB2" s="871"/>
      <c r="KQC2" s="871"/>
      <c r="KQD2" s="871"/>
      <c r="KQE2" s="871"/>
      <c r="KQF2" s="871"/>
      <c r="KQG2" s="871"/>
      <c r="KQH2" s="871"/>
      <c r="KQI2" s="871"/>
      <c r="KQJ2" s="871"/>
      <c r="KQK2" s="871"/>
      <c r="KQL2" s="871"/>
      <c r="KQM2" s="871"/>
      <c r="KQN2" s="871"/>
      <c r="KQO2" s="871"/>
      <c r="KQP2" s="871"/>
      <c r="KQQ2" s="871"/>
      <c r="KQR2" s="871"/>
      <c r="KQS2" s="871"/>
      <c r="KQT2" s="871"/>
      <c r="KQU2" s="871"/>
      <c r="KQV2" s="871"/>
      <c r="KQW2" s="871"/>
      <c r="KQX2" s="871"/>
      <c r="KQY2" s="871"/>
      <c r="KQZ2" s="871"/>
      <c r="KRA2" s="871"/>
      <c r="KRB2" s="871"/>
      <c r="KRC2" s="871"/>
      <c r="KRD2" s="871"/>
      <c r="KRE2" s="871"/>
      <c r="KRF2" s="871"/>
      <c r="KRG2" s="871"/>
      <c r="KRH2" s="871"/>
      <c r="KRI2" s="871"/>
      <c r="KRJ2" s="871"/>
      <c r="KRK2" s="871"/>
      <c r="KRL2" s="871"/>
      <c r="KRM2" s="871"/>
      <c r="KRN2" s="871"/>
      <c r="KRO2" s="871"/>
      <c r="KRP2" s="871"/>
      <c r="KRQ2" s="871"/>
      <c r="KRR2" s="871"/>
      <c r="KRS2" s="871"/>
      <c r="KRT2" s="871"/>
      <c r="KRU2" s="871"/>
      <c r="KRV2" s="871"/>
      <c r="KRW2" s="871"/>
      <c r="KRX2" s="871"/>
      <c r="KRY2" s="871"/>
      <c r="KRZ2" s="871"/>
      <c r="KSA2" s="871"/>
      <c r="KSB2" s="871"/>
      <c r="KSC2" s="871"/>
      <c r="KSD2" s="871"/>
      <c r="KSE2" s="871"/>
      <c r="KSF2" s="871"/>
      <c r="KSG2" s="871"/>
      <c r="KSH2" s="871"/>
      <c r="KSI2" s="871"/>
      <c r="KSJ2" s="871"/>
      <c r="KSK2" s="871"/>
      <c r="KSL2" s="871"/>
      <c r="KSM2" s="871"/>
      <c r="KSN2" s="871"/>
      <c r="KSO2" s="871"/>
      <c r="KSP2" s="871"/>
      <c r="KSQ2" s="871"/>
      <c r="KSR2" s="871"/>
      <c r="KSS2" s="871"/>
      <c r="KST2" s="871"/>
      <c r="KSU2" s="871"/>
      <c r="KSV2" s="871"/>
      <c r="KSW2" s="871"/>
      <c r="KSX2" s="871"/>
      <c r="KSY2" s="871"/>
      <c r="KSZ2" s="871"/>
      <c r="KTA2" s="871"/>
      <c r="KTB2" s="871"/>
      <c r="KTC2" s="871"/>
      <c r="KTD2" s="871"/>
      <c r="KTE2" s="871"/>
      <c r="KTF2" s="871"/>
      <c r="KTG2" s="871"/>
      <c r="KTH2" s="871"/>
      <c r="KTI2" s="871"/>
      <c r="KTJ2" s="871"/>
      <c r="KTK2" s="871"/>
      <c r="KTL2" s="871"/>
      <c r="KTM2" s="871"/>
      <c r="KTN2" s="871"/>
      <c r="KTO2" s="871"/>
      <c r="KTP2" s="871"/>
      <c r="KTQ2" s="871"/>
      <c r="KTR2" s="871"/>
      <c r="KTS2" s="871"/>
      <c r="KTT2" s="871"/>
      <c r="KTU2" s="871"/>
      <c r="KTV2" s="871"/>
      <c r="KTW2" s="871"/>
      <c r="KTX2" s="871"/>
      <c r="KTY2" s="871"/>
      <c r="KTZ2" s="871"/>
      <c r="KUA2" s="871"/>
      <c r="KUB2" s="871"/>
      <c r="KUC2" s="871"/>
      <c r="KUD2" s="871"/>
      <c r="KUE2" s="871"/>
      <c r="KUF2" s="871"/>
      <c r="KUG2" s="871"/>
      <c r="KUH2" s="871"/>
      <c r="KUI2" s="871"/>
      <c r="KUJ2" s="871"/>
      <c r="KUK2" s="871"/>
      <c r="KUL2" s="871"/>
      <c r="KUM2" s="871"/>
      <c r="KUN2" s="871"/>
      <c r="KUO2" s="871"/>
      <c r="KUP2" s="871"/>
      <c r="KUQ2" s="871"/>
      <c r="KUR2" s="871"/>
      <c r="KUS2" s="871"/>
      <c r="KUT2" s="871"/>
      <c r="KUU2" s="871"/>
      <c r="KUV2" s="871"/>
      <c r="KUW2" s="871"/>
      <c r="KUX2" s="871"/>
      <c r="KUY2" s="871"/>
      <c r="KUZ2" s="871"/>
      <c r="KVA2" s="871"/>
      <c r="KVB2" s="871"/>
      <c r="KVC2" s="871"/>
      <c r="KVD2" s="871"/>
      <c r="KVE2" s="871"/>
      <c r="KVF2" s="871"/>
      <c r="KVG2" s="871"/>
      <c r="KVH2" s="871"/>
      <c r="KVI2" s="871"/>
      <c r="KVJ2" s="871"/>
      <c r="KVK2" s="871"/>
      <c r="KVL2" s="871"/>
      <c r="KVM2" s="871"/>
      <c r="KVN2" s="871"/>
      <c r="KVO2" s="871"/>
      <c r="KVP2" s="871"/>
      <c r="KVQ2" s="871"/>
      <c r="KVR2" s="871"/>
      <c r="KVS2" s="871"/>
      <c r="KVT2" s="871"/>
      <c r="KVU2" s="871"/>
      <c r="KVV2" s="871"/>
      <c r="KVW2" s="871"/>
      <c r="KVX2" s="871"/>
      <c r="KVY2" s="871"/>
      <c r="KVZ2" s="871"/>
      <c r="KWA2" s="871"/>
      <c r="KWB2" s="871"/>
      <c r="KWC2" s="871"/>
      <c r="KWD2" s="871"/>
      <c r="KWE2" s="871"/>
      <c r="KWF2" s="871"/>
      <c r="KWG2" s="871"/>
      <c r="KWH2" s="871"/>
      <c r="KWI2" s="871"/>
      <c r="KWJ2" s="871"/>
      <c r="KWK2" s="871"/>
      <c r="KWL2" s="871"/>
      <c r="KWM2" s="871"/>
      <c r="KWN2" s="871"/>
      <c r="KWO2" s="871"/>
      <c r="KWP2" s="871"/>
      <c r="KWQ2" s="871"/>
      <c r="KWR2" s="871"/>
      <c r="KWS2" s="871"/>
      <c r="KWT2" s="871"/>
      <c r="KWU2" s="871"/>
      <c r="KWV2" s="871"/>
      <c r="KWW2" s="871"/>
      <c r="KWX2" s="871"/>
      <c r="KWY2" s="871"/>
      <c r="KWZ2" s="871"/>
      <c r="KXA2" s="871"/>
      <c r="KXB2" s="871"/>
      <c r="KXC2" s="871"/>
      <c r="KXD2" s="871"/>
      <c r="KXE2" s="871"/>
      <c r="KXF2" s="871"/>
      <c r="KXG2" s="871"/>
      <c r="KXH2" s="871"/>
      <c r="KXI2" s="871"/>
      <c r="KXJ2" s="871"/>
      <c r="KXK2" s="871"/>
      <c r="KXL2" s="871"/>
      <c r="KXM2" s="871"/>
      <c r="KXN2" s="871"/>
      <c r="KXO2" s="871"/>
      <c r="KXP2" s="871"/>
      <c r="KXQ2" s="871"/>
      <c r="KXR2" s="871"/>
      <c r="KXS2" s="871"/>
      <c r="KXT2" s="871"/>
      <c r="KXU2" s="871"/>
      <c r="KXV2" s="871"/>
      <c r="KXW2" s="871"/>
      <c r="KXX2" s="871"/>
      <c r="KXY2" s="871"/>
      <c r="KXZ2" s="871"/>
      <c r="KYA2" s="871"/>
      <c r="KYB2" s="871"/>
      <c r="KYC2" s="871"/>
      <c r="KYD2" s="871"/>
      <c r="KYE2" s="871"/>
      <c r="KYF2" s="871"/>
      <c r="KYG2" s="871"/>
      <c r="KYH2" s="871"/>
      <c r="KYI2" s="871"/>
      <c r="KYJ2" s="871"/>
      <c r="KYK2" s="871"/>
      <c r="KYL2" s="871"/>
      <c r="KYM2" s="871"/>
      <c r="KYN2" s="871"/>
      <c r="KYO2" s="871"/>
      <c r="KYP2" s="871"/>
      <c r="KYQ2" s="871"/>
      <c r="KYR2" s="871"/>
      <c r="KYS2" s="871"/>
      <c r="KYT2" s="871"/>
      <c r="KYU2" s="871"/>
      <c r="KYV2" s="871"/>
      <c r="KYW2" s="871"/>
      <c r="KYX2" s="871"/>
      <c r="KYY2" s="871"/>
      <c r="KYZ2" s="871"/>
      <c r="KZA2" s="871"/>
      <c r="KZB2" s="871"/>
      <c r="KZC2" s="871"/>
      <c r="KZD2" s="871"/>
      <c r="KZE2" s="871"/>
      <c r="KZF2" s="871"/>
      <c r="KZG2" s="871"/>
      <c r="KZH2" s="871"/>
      <c r="KZI2" s="871"/>
      <c r="KZJ2" s="871"/>
      <c r="KZK2" s="871"/>
      <c r="KZL2" s="871"/>
      <c r="KZM2" s="871"/>
      <c r="KZN2" s="871"/>
      <c r="KZO2" s="871"/>
      <c r="KZP2" s="871"/>
      <c r="KZQ2" s="871"/>
      <c r="KZR2" s="871"/>
      <c r="KZS2" s="871"/>
      <c r="KZT2" s="871"/>
      <c r="KZU2" s="871"/>
      <c r="KZV2" s="871"/>
      <c r="KZW2" s="871"/>
      <c r="KZX2" s="871"/>
      <c r="KZY2" s="871"/>
      <c r="KZZ2" s="871"/>
      <c r="LAA2" s="871"/>
      <c r="LAB2" s="871"/>
      <c r="LAC2" s="871"/>
      <c r="LAD2" s="871"/>
      <c r="LAE2" s="871"/>
      <c r="LAF2" s="871"/>
      <c r="LAG2" s="871"/>
      <c r="LAH2" s="871"/>
      <c r="LAI2" s="871"/>
      <c r="LAJ2" s="871"/>
      <c r="LAK2" s="871"/>
      <c r="LAL2" s="871"/>
      <c r="LAM2" s="871"/>
      <c r="LAN2" s="871"/>
      <c r="LAO2" s="871"/>
      <c r="LAP2" s="871"/>
      <c r="LAQ2" s="871"/>
      <c r="LAR2" s="871"/>
      <c r="LAS2" s="871"/>
      <c r="LAT2" s="871"/>
      <c r="LAU2" s="871"/>
      <c r="LAV2" s="871"/>
      <c r="LAW2" s="871"/>
      <c r="LAX2" s="871"/>
      <c r="LAY2" s="871"/>
      <c r="LAZ2" s="871"/>
      <c r="LBA2" s="871"/>
      <c r="LBB2" s="871"/>
      <c r="LBC2" s="871"/>
      <c r="LBD2" s="871"/>
      <c r="LBE2" s="871"/>
      <c r="LBF2" s="871"/>
      <c r="LBG2" s="871"/>
      <c r="LBH2" s="871"/>
      <c r="LBI2" s="871"/>
      <c r="LBJ2" s="871"/>
      <c r="LBK2" s="871"/>
      <c r="LBL2" s="871"/>
      <c r="LBM2" s="871"/>
      <c r="LBN2" s="871"/>
      <c r="LBO2" s="871"/>
      <c r="LBP2" s="871"/>
      <c r="LBQ2" s="871"/>
      <c r="LBR2" s="871"/>
      <c r="LBS2" s="871"/>
      <c r="LBT2" s="871"/>
      <c r="LBU2" s="871"/>
      <c r="LBV2" s="871"/>
      <c r="LBW2" s="871"/>
      <c r="LBX2" s="871"/>
      <c r="LBY2" s="871"/>
      <c r="LBZ2" s="871"/>
      <c r="LCA2" s="871"/>
      <c r="LCB2" s="871"/>
      <c r="LCC2" s="871"/>
      <c r="LCD2" s="871"/>
      <c r="LCE2" s="871"/>
      <c r="LCF2" s="871"/>
      <c r="LCG2" s="871"/>
      <c r="LCH2" s="871"/>
      <c r="LCI2" s="871"/>
      <c r="LCJ2" s="871"/>
      <c r="LCK2" s="871"/>
      <c r="LCL2" s="871"/>
      <c r="LCM2" s="871"/>
      <c r="LCN2" s="871"/>
      <c r="LCO2" s="871"/>
      <c r="LCP2" s="871"/>
      <c r="LCQ2" s="871"/>
      <c r="LCR2" s="871"/>
      <c r="LCS2" s="871"/>
      <c r="LCT2" s="871"/>
      <c r="LCU2" s="871"/>
      <c r="LCV2" s="871"/>
      <c r="LCW2" s="871"/>
      <c r="LCX2" s="871"/>
      <c r="LCY2" s="871"/>
      <c r="LCZ2" s="871"/>
      <c r="LDA2" s="871"/>
      <c r="LDB2" s="871"/>
      <c r="LDC2" s="871"/>
      <c r="LDD2" s="871"/>
      <c r="LDE2" s="871"/>
      <c r="LDF2" s="871"/>
      <c r="LDG2" s="871"/>
      <c r="LDH2" s="871"/>
      <c r="LDI2" s="871"/>
      <c r="LDJ2" s="871"/>
      <c r="LDK2" s="871"/>
      <c r="LDL2" s="871"/>
      <c r="LDM2" s="871"/>
      <c r="LDN2" s="871"/>
      <c r="LDO2" s="871"/>
      <c r="LDP2" s="871"/>
      <c r="LDQ2" s="871"/>
      <c r="LDR2" s="871"/>
      <c r="LDS2" s="871"/>
      <c r="LDT2" s="871"/>
      <c r="LDU2" s="871"/>
      <c r="LDV2" s="871"/>
      <c r="LDW2" s="871"/>
      <c r="LDX2" s="871"/>
      <c r="LDY2" s="871"/>
      <c r="LDZ2" s="871"/>
      <c r="LEA2" s="871"/>
      <c r="LEB2" s="871"/>
      <c r="LEC2" s="871"/>
      <c r="LED2" s="871"/>
      <c r="LEE2" s="871"/>
      <c r="LEF2" s="871"/>
      <c r="LEG2" s="871"/>
      <c r="LEH2" s="871"/>
      <c r="LEI2" s="871"/>
      <c r="LEJ2" s="871"/>
      <c r="LEK2" s="871"/>
      <c r="LEL2" s="871"/>
      <c r="LEM2" s="871"/>
      <c r="LEN2" s="871"/>
      <c r="LEO2" s="871"/>
      <c r="LEP2" s="871"/>
      <c r="LEQ2" s="871"/>
      <c r="LER2" s="871"/>
      <c r="LES2" s="871"/>
      <c r="LET2" s="871"/>
      <c r="LEU2" s="871"/>
      <c r="LEV2" s="871"/>
      <c r="LEW2" s="871"/>
      <c r="LEX2" s="871"/>
      <c r="LEY2" s="871"/>
      <c r="LEZ2" s="871"/>
      <c r="LFA2" s="871"/>
      <c r="LFB2" s="871"/>
      <c r="LFC2" s="871"/>
      <c r="LFD2" s="871"/>
      <c r="LFE2" s="871"/>
      <c r="LFF2" s="871"/>
      <c r="LFG2" s="871"/>
      <c r="LFH2" s="871"/>
      <c r="LFI2" s="871"/>
      <c r="LFJ2" s="871"/>
      <c r="LFK2" s="871"/>
      <c r="LFL2" s="871"/>
      <c r="LFM2" s="871"/>
      <c r="LFN2" s="871"/>
      <c r="LFO2" s="871"/>
      <c r="LFP2" s="871"/>
      <c r="LFQ2" s="871"/>
      <c r="LFR2" s="871"/>
      <c r="LFS2" s="871"/>
      <c r="LFT2" s="871"/>
      <c r="LFU2" s="871"/>
      <c r="LFV2" s="871"/>
      <c r="LFW2" s="871"/>
      <c r="LFX2" s="871"/>
      <c r="LFY2" s="871"/>
      <c r="LFZ2" s="871"/>
      <c r="LGA2" s="871"/>
      <c r="LGB2" s="871"/>
      <c r="LGC2" s="871"/>
      <c r="LGD2" s="871"/>
      <c r="LGE2" s="871"/>
      <c r="LGF2" s="871"/>
      <c r="LGG2" s="871"/>
      <c r="LGH2" s="871"/>
      <c r="LGI2" s="871"/>
      <c r="LGJ2" s="871"/>
      <c r="LGK2" s="871"/>
      <c r="LGL2" s="871"/>
      <c r="LGM2" s="871"/>
      <c r="LGN2" s="871"/>
      <c r="LGO2" s="871"/>
      <c r="LGP2" s="871"/>
      <c r="LGQ2" s="871"/>
      <c r="LGR2" s="871"/>
      <c r="LGS2" s="871"/>
      <c r="LGT2" s="871"/>
      <c r="LGU2" s="871"/>
      <c r="LGV2" s="871"/>
      <c r="LGW2" s="871"/>
      <c r="LGX2" s="871"/>
      <c r="LGY2" s="871"/>
      <c r="LGZ2" s="871"/>
      <c r="LHA2" s="871"/>
      <c r="LHB2" s="871"/>
      <c r="LHC2" s="871"/>
      <c r="LHD2" s="871"/>
      <c r="LHE2" s="871"/>
      <c r="LHF2" s="871"/>
      <c r="LHG2" s="871"/>
      <c r="LHH2" s="871"/>
      <c r="LHI2" s="871"/>
      <c r="LHJ2" s="871"/>
      <c r="LHK2" s="871"/>
      <c r="LHL2" s="871"/>
      <c r="LHM2" s="871"/>
      <c r="LHN2" s="871"/>
      <c r="LHO2" s="871"/>
      <c r="LHP2" s="871"/>
      <c r="LHQ2" s="871"/>
      <c r="LHR2" s="871"/>
      <c r="LHS2" s="871"/>
      <c r="LHT2" s="871"/>
      <c r="LHU2" s="871"/>
      <c r="LHV2" s="871"/>
      <c r="LHW2" s="871"/>
      <c r="LHX2" s="871"/>
      <c r="LHY2" s="871"/>
      <c r="LHZ2" s="871"/>
      <c r="LIA2" s="871"/>
      <c r="LIB2" s="871"/>
      <c r="LIC2" s="871"/>
      <c r="LID2" s="871"/>
      <c r="LIE2" s="871"/>
      <c r="LIF2" s="871"/>
      <c r="LIG2" s="871"/>
      <c r="LIH2" s="871"/>
      <c r="LII2" s="871"/>
      <c r="LIJ2" s="871"/>
      <c r="LIK2" s="871"/>
      <c r="LIL2" s="871"/>
      <c r="LIM2" s="871"/>
      <c r="LIN2" s="871"/>
      <c r="LIO2" s="871"/>
      <c r="LIP2" s="871"/>
      <c r="LIQ2" s="871"/>
      <c r="LIR2" s="871"/>
      <c r="LIS2" s="871"/>
      <c r="LIT2" s="871"/>
      <c r="LIU2" s="871"/>
      <c r="LIV2" s="871"/>
      <c r="LIW2" s="871"/>
      <c r="LIX2" s="871"/>
      <c r="LIY2" s="871"/>
      <c r="LIZ2" s="871"/>
      <c r="LJA2" s="871"/>
      <c r="LJB2" s="871"/>
      <c r="LJC2" s="871"/>
      <c r="LJD2" s="871"/>
      <c r="LJE2" s="871"/>
      <c r="LJF2" s="871"/>
      <c r="LJG2" s="871"/>
      <c r="LJH2" s="871"/>
      <c r="LJI2" s="871"/>
      <c r="LJJ2" s="871"/>
      <c r="LJK2" s="871"/>
      <c r="LJL2" s="871"/>
      <c r="LJM2" s="871"/>
      <c r="LJN2" s="871"/>
      <c r="LJO2" s="871"/>
      <c r="LJP2" s="871"/>
      <c r="LJQ2" s="871"/>
      <c r="LJR2" s="871"/>
      <c r="LJS2" s="871"/>
      <c r="LJT2" s="871"/>
      <c r="LJU2" s="871"/>
      <c r="LJV2" s="871"/>
      <c r="LJW2" s="871"/>
      <c r="LJX2" s="871"/>
      <c r="LJY2" s="871"/>
      <c r="LJZ2" s="871"/>
      <c r="LKA2" s="871"/>
      <c r="LKB2" s="871"/>
      <c r="LKC2" s="871"/>
      <c r="LKD2" s="871"/>
      <c r="LKE2" s="871"/>
      <c r="LKF2" s="871"/>
      <c r="LKG2" s="871"/>
      <c r="LKH2" s="871"/>
      <c r="LKI2" s="871"/>
      <c r="LKJ2" s="871"/>
      <c r="LKK2" s="871"/>
      <c r="LKL2" s="871"/>
      <c r="LKM2" s="871"/>
      <c r="LKN2" s="871"/>
      <c r="LKO2" s="871"/>
      <c r="LKP2" s="871"/>
      <c r="LKQ2" s="871"/>
      <c r="LKR2" s="871"/>
      <c r="LKS2" s="871"/>
      <c r="LKT2" s="871"/>
      <c r="LKU2" s="871"/>
      <c r="LKV2" s="871"/>
      <c r="LKW2" s="871"/>
      <c r="LKX2" s="871"/>
      <c r="LKY2" s="871"/>
      <c r="LKZ2" s="871"/>
      <c r="LLA2" s="871"/>
      <c r="LLB2" s="871"/>
      <c r="LLC2" s="871"/>
      <c r="LLD2" s="871"/>
      <c r="LLE2" s="871"/>
      <c r="LLF2" s="871"/>
      <c r="LLG2" s="871"/>
      <c r="LLH2" s="871"/>
      <c r="LLI2" s="871"/>
      <c r="LLJ2" s="871"/>
      <c r="LLK2" s="871"/>
      <c r="LLL2" s="871"/>
      <c r="LLM2" s="871"/>
      <c r="LLN2" s="871"/>
      <c r="LLO2" s="871"/>
      <c r="LLP2" s="871"/>
      <c r="LLQ2" s="871"/>
      <c r="LLR2" s="871"/>
      <c r="LLS2" s="871"/>
      <c r="LLT2" s="871"/>
      <c r="LLU2" s="871"/>
      <c r="LLV2" s="871"/>
      <c r="LLW2" s="871"/>
      <c r="LLX2" s="871"/>
      <c r="LLY2" s="871"/>
      <c r="LLZ2" s="871"/>
      <c r="LMA2" s="871"/>
      <c r="LMB2" s="871"/>
      <c r="LMC2" s="871"/>
      <c r="LMD2" s="871"/>
      <c r="LME2" s="871"/>
      <c r="LMF2" s="871"/>
      <c r="LMG2" s="871"/>
      <c r="LMH2" s="871"/>
      <c r="LMI2" s="871"/>
      <c r="LMJ2" s="871"/>
      <c r="LMK2" s="871"/>
      <c r="LML2" s="871"/>
      <c r="LMM2" s="871"/>
      <c r="LMN2" s="871"/>
      <c r="LMO2" s="871"/>
      <c r="LMP2" s="871"/>
      <c r="LMQ2" s="871"/>
      <c r="LMR2" s="871"/>
      <c r="LMS2" s="871"/>
      <c r="LMT2" s="871"/>
      <c r="LMU2" s="871"/>
      <c r="LMV2" s="871"/>
      <c r="LMW2" s="871"/>
      <c r="LMX2" s="871"/>
      <c r="LMY2" s="871"/>
      <c r="LMZ2" s="871"/>
      <c r="LNA2" s="871"/>
      <c r="LNB2" s="871"/>
      <c r="LNC2" s="871"/>
      <c r="LND2" s="871"/>
      <c r="LNE2" s="871"/>
      <c r="LNF2" s="871"/>
      <c r="LNG2" s="871"/>
      <c r="LNH2" s="871"/>
      <c r="LNI2" s="871"/>
      <c r="LNJ2" s="871"/>
      <c r="LNK2" s="871"/>
      <c r="LNL2" s="871"/>
      <c r="LNM2" s="871"/>
      <c r="LNN2" s="871"/>
      <c r="LNO2" s="871"/>
      <c r="LNP2" s="871"/>
      <c r="LNQ2" s="871"/>
      <c r="LNR2" s="871"/>
      <c r="LNS2" s="871"/>
      <c r="LNT2" s="871"/>
      <c r="LNU2" s="871"/>
      <c r="LNV2" s="871"/>
      <c r="LNW2" s="871"/>
      <c r="LNX2" s="871"/>
      <c r="LNY2" s="871"/>
      <c r="LNZ2" s="871"/>
      <c r="LOA2" s="871"/>
      <c r="LOB2" s="871"/>
      <c r="LOC2" s="871"/>
      <c r="LOD2" s="871"/>
      <c r="LOE2" s="871"/>
      <c r="LOF2" s="871"/>
      <c r="LOG2" s="871"/>
      <c r="LOH2" s="871"/>
      <c r="LOI2" s="871"/>
      <c r="LOJ2" s="871"/>
      <c r="LOK2" s="871"/>
      <c r="LOL2" s="871"/>
      <c r="LOM2" s="871"/>
      <c r="LON2" s="871"/>
      <c r="LOO2" s="871"/>
      <c r="LOP2" s="871"/>
      <c r="LOQ2" s="871"/>
      <c r="LOR2" s="871"/>
      <c r="LOS2" s="871"/>
      <c r="LOT2" s="871"/>
      <c r="LOU2" s="871"/>
      <c r="LOV2" s="871"/>
      <c r="LOW2" s="871"/>
      <c r="LOX2" s="871"/>
      <c r="LOY2" s="871"/>
      <c r="LOZ2" s="871"/>
      <c r="LPA2" s="871"/>
      <c r="LPB2" s="871"/>
      <c r="LPC2" s="871"/>
      <c r="LPD2" s="871"/>
      <c r="LPE2" s="871"/>
      <c r="LPF2" s="871"/>
      <c r="LPG2" s="871"/>
      <c r="LPH2" s="871"/>
      <c r="LPI2" s="871"/>
      <c r="LPJ2" s="871"/>
      <c r="LPK2" s="871"/>
      <c r="LPL2" s="871"/>
      <c r="LPM2" s="871"/>
      <c r="LPN2" s="871"/>
      <c r="LPO2" s="871"/>
      <c r="LPP2" s="871"/>
      <c r="LPQ2" s="871"/>
      <c r="LPR2" s="871"/>
      <c r="LPS2" s="871"/>
      <c r="LPT2" s="871"/>
      <c r="LPU2" s="871"/>
      <c r="LPV2" s="871"/>
      <c r="LPW2" s="871"/>
      <c r="LPX2" s="871"/>
      <c r="LPY2" s="871"/>
      <c r="LPZ2" s="871"/>
      <c r="LQA2" s="871"/>
      <c r="LQB2" s="871"/>
      <c r="LQC2" s="871"/>
      <c r="LQD2" s="871"/>
      <c r="LQE2" s="871"/>
      <c r="LQF2" s="871"/>
      <c r="LQG2" s="871"/>
      <c r="LQH2" s="871"/>
      <c r="LQI2" s="871"/>
      <c r="LQJ2" s="871"/>
      <c r="LQK2" s="871"/>
      <c r="LQL2" s="871"/>
      <c r="LQM2" s="871"/>
      <c r="LQN2" s="871"/>
      <c r="LQO2" s="871"/>
      <c r="LQP2" s="871"/>
      <c r="LQQ2" s="871"/>
      <c r="LQR2" s="871"/>
      <c r="LQS2" s="871"/>
      <c r="LQT2" s="871"/>
      <c r="LQU2" s="871"/>
      <c r="LQV2" s="871"/>
      <c r="LQW2" s="871"/>
      <c r="LQX2" s="871"/>
      <c r="LQY2" s="871"/>
      <c r="LQZ2" s="871"/>
      <c r="LRA2" s="871"/>
      <c r="LRB2" s="871"/>
      <c r="LRC2" s="871"/>
      <c r="LRD2" s="871"/>
      <c r="LRE2" s="871"/>
      <c r="LRF2" s="871"/>
      <c r="LRG2" s="871"/>
      <c r="LRH2" s="871"/>
      <c r="LRI2" s="871"/>
      <c r="LRJ2" s="871"/>
      <c r="LRK2" s="871"/>
      <c r="LRL2" s="871"/>
      <c r="LRM2" s="871"/>
      <c r="LRN2" s="871"/>
      <c r="LRO2" s="871"/>
      <c r="LRP2" s="871"/>
      <c r="LRQ2" s="871"/>
      <c r="LRR2" s="871"/>
      <c r="LRS2" s="871"/>
      <c r="LRT2" s="871"/>
      <c r="LRU2" s="871"/>
      <c r="LRV2" s="871"/>
      <c r="LRW2" s="871"/>
      <c r="LRX2" s="871"/>
      <c r="LRY2" s="871"/>
      <c r="LRZ2" s="871"/>
      <c r="LSA2" s="871"/>
      <c r="LSB2" s="871"/>
      <c r="LSC2" s="871"/>
      <c r="LSD2" s="871"/>
      <c r="LSE2" s="871"/>
      <c r="LSF2" s="871"/>
      <c r="LSG2" s="871"/>
      <c r="LSH2" s="871"/>
      <c r="LSI2" s="871"/>
      <c r="LSJ2" s="871"/>
      <c r="LSK2" s="871"/>
      <c r="LSL2" s="871"/>
      <c r="LSM2" s="871"/>
      <c r="LSN2" s="871"/>
      <c r="LSO2" s="871"/>
      <c r="LSP2" s="871"/>
      <c r="LSQ2" s="871"/>
      <c r="LSR2" s="871"/>
      <c r="LSS2" s="871"/>
      <c r="LST2" s="871"/>
      <c r="LSU2" s="871"/>
      <c r="LSV2" s="871"/>
      <c r="LSW2" s="871"/>
      <c r="LSX2" s="871"/>
      <c r="LSY2" s="871"/>
      <c r="LSZ2" s="871"/>
      <c r="LTA2" s="871"/>
      <c r="LTB2" s="871"/>
      <c r="LTC2" s="871"/>
      <c r="LTD2" s="871"/>
      <c r="LTE2" s="871"/>
      <c r="LTF2" s="871"/>
      <c r="LTG2" s="871"/>
      <c r="LTH2" s="871"/>
      <c r="LTI2" s="871"/>
      <c r="LTJ2" s="871"/>
      <c r="LTK2" s="871"/>
      <c r="LTL2" s="871"/>
      <c r="LTM2" s="871"/>
      <c r="LTN2" s="871"/>
      <c r="LTO2" s="871"/>
      <c r="LTP2" s="871"/>
      <c r="LTQ2" s="871"/>
      <c r="LTR2" s="871"/>
      <c r="LTS2" s="871"/>
      <c r="LTT2" s="871"/>
      <c r="LTU2" s="871"/>
      <c r="LTV2" s="871"/>
      <c r="LTW2" s="871"/>
      <c r="LTX2" s="871"/>
      <c r="LTY2" s="871"/>
      <c r="LTZ2" s="871"/>
      <c r="LUA2" s="871"/>
      <c r="LUB2" s="871"/>
      <c r="LUC2" s="871"/>
      <c r="LUD2" s="871"/>
      <c r="LUE2" s="871"/>
      <c r="LUF2" s="871"/>
      <c r="LUG2" s="871"/>
      <c r="LUH2" s="871"/>
      <c r="LUI2" s="871"/>
      <c r="LUJ2" s="871"/>
      <c r="LUK2" s="871"/>
      <c r="LUL2" s="871"/>
      <c r="LUM2" s="871"/>
      <c r="LUN2" s="871"/>
      <c r="LUO2" s="871"/>
      <c r="LUP2" s="871"/>
      <c r="LUQ2" s="871"/>
      <c r="LUR2" s="871"/>
      <c r="LUS2" s="871"/>
      <c r="LUT2" s="871"/>
      <c r="LUU2" s="871"/>
      <c r="LUV2" s="871"/>
      <c r="LUW2" s="871"/>
      <c r="LUX2" s="871"/>
      <c r="LUY2" s="871"/>
      <c r="LUZ2" s="871"/>
      <c r="LVA2" s="871"/>
      <c r="LVB2" s="871"/>
      <c r="LVC2" s="871"/>
      <c r="LVD2" s="871"/>
      <c r="LVE2" s="871"/>
      <c r="LVF2" s="871"/>
      <c r="LVG2" s="871"/>
      <c r="LVH2" s="871"/>
      <c r="LVI2" s="871"/>
      <c r="LVJ2" s="871"/>
      <c r="LVK2" s="871"/>
      <c r="LVL2" s="871"/>
      <c r="LVM2" s="871"/>
      <c r="LVN2" s="871"/>
      <c r="LVO2" s="871"/>
      <c r="LVP2" s="871"/>
      <c r="LVQ2" s="871"/>
      <c r="LVR2" s="871"/>
      <c r="LVS2" s="871"/>
      <c r="LVT2" s="871"/>
      <c r="LVU2" s="871"/>
      <c r="LVV2" s="871"/>
      <c r="LVW2" s="871"/>
      <c r="LVX2" s="871"/>
      <c r="LVY2" s="871"/>
      <c r="LVZ2" s="871"/>
      <c r="LWA2" s="871"/>
      <c r="LWB2" s="871"/>
      <c r="LWC2" s="871"/>
      <c r="LWD2" s="871"/>
      <c r="LWE2" s="871"/>
      <c r="LWF2" s="871"/>
      <c r="LWG2" s="871"/>
      <c r="LWH2" s="871"/>
      <c r="LWI2" s="871"/>
      <c r="LWJ2" s="871"/>
      <c r="LWK2" s="871"/>
      <c r="LWL2" s="871"/>
      <c r="LWM2" s="871"/>
      <c r="LWN2" s="871"/>
      <c r="LWO2" s="871"/>
      <c r="LWP2" s="871"/>
      <c r="LWQ2" s="871"/>
      <c r="LWR2" s="871"/>
      <c r="LWS2" s="871"/>
      <c r="LWT2" s="871"/>
      <c r="LWU2" s="871"/>
      <c r="LWV2" s="871"/>
      <c r="LWW2" s="871"/>
      <c r="LWX2" s="871"/>
      <c r="LWY2" s="871"/>
      <c r="LWZ2" s="871"/>
      <c r="LXA2" s="871"/>
      <c r="LXB2" s="871"/>
      <c r="LXC2" s="871"/>
      <c r="LXD2" s="871"/>
      <c r="LXE2" s="871"/>
      <c r="LXF2" s="871"/>
      <c r="LXG2" s="871"/>
      <c r="LXH2" s="871"/>
      <c r="LXI2" s="871"/>
      <c r="LXJ2" s="871"/>
      <c r="LXK2" s="871"/>
      <c r="LXL2" s="871"/>
      <c r="LXM2" s="871"/>
      <c r="LXN2" s="871"/>
      <c r="LXO2" s="871"/>
      <c r="LXP2" s="871"/>
      <c r="LXQ2" s="871"/>
      <c r="LXR2" s="871"/>
      <c r="LXS2" s="871"/>
      <c r="LXT2" s="871"/>
      <c r="LXU2" s="871"/>
      <c r="LXV2" s="871"/>
      <c r="LXW2" s="871"/>
      <c r="LXX2" s="871"/>
      <c r="LXY2" s="871"/>
      <c r="LXZ2" s="871"/>
      <c r="LYA2" s="871"/>
      <c r="LYB2" s="871"/>
      <c r="LYC2" s="871"/>
      <c r="LYD2" s="871"/>
      <c r="LYE2" s="871"/>
      <c r="LYF2" s="871"/>
      <c r="LYG2" s="871"/>
      <c r="LYH2" s="871"/>
      <c r="LYI2" s="871"/>
      <c r="LYJ2" s="871"/>
      <c r="LYK2" s="871"/>
      <c r="LYL2" s="871"/>
      <c r="LYM2" s="871"/>
      <c r="LYN2" s="871"/>
      <c r="LYO2" s="871"/>
      <c r="LYP2" s="871"/>
      <c r="LYQ2" s="871"/>
      <c r="LYR2" s="871"/>
      <c r="LYS2" s="871"/>
      <c r="LYT2" s="871"/>
      <c r="LYU2" s="871"/>
      <c r="LYV2" s="871"/>
      <c r="LYW2" s="871"/>
      <c r="LYX2" s="871"/>
      <c r="LYY2" s="871"/>
      <c r="LYZ2" s="871"/>
      <c r="LZA2" s="871"/>
      <c r="LZB2" s="871"/>
      <c r="LZC2" s="871"/>
      <c r="LZD2" s="871"/>
      <c r="LZE2" s="871"/>
      <c r="LZF2" s="871"/>
      <c r="LZG2" s="871"/>
      <c r="LZH2" s="871"/>
      <c r="LZI2" s="871"/>
      <c r="LZJ2" s="871"/>
      <c r="LZK2" s="871"/>
      <c r="LZL2" s="871"/>
      <c r="LZM2" s="871"/>
      <c r="LZN2" s="871"/>
      <c r="LZO2" s="871"/>
      <c r="LZP2" s="871"/>
      <c r="LZQ2" s="871"/>
      <c r="LZR2" s="871"/>
      <c r="LZS2" s="871"/>
      <c r="LZT2" s="871"/>
      <c r="LZU2" s="871"/>
      <c r="LZV2" s="871"/>
      <c r="LZW2" s="871"/>
      <c r="LZX2" s="871"/>
      <c r="LZY2" s="871"/>
      <c r="LZZ2" s="871"/>
      <c r="MAA2" s="871"/>
      <c r="MAB2" s="871"/>
      <c r="MAC2" s="871"/>
      <c r="MAD2" s="871"/>
      <c r="MAE2" s="871"/>
      <c r="MAF2" s="871"/>
      <c r="MAG2" s="871"/>
      <c r="MAH2" s="871"/>
      <c r="MAI2" s="871"/>
      <c r="MAJ2" s="871"/>
      <c r="MAK2" s="871"/>
      <c r="MAL2" s="871"/>
      <c r="MAM2" s="871"/>
      <c r="MAN2" s="871"/>
      <c r="MAO2" s="871"/>
      <c r="MAP2" s="871"/>
      <c r="MAQ2" s="871"/>
      <c r="MAR2" s="871"/>
      <c r="MAS2" s="871"/>
      <c r="MAT2" s="871"/>
      <c r="MAU2" s="871"/>
      <c r="MAV2" s="871"/>
      <c r="MAW2" s="871"/>
      <c r="MAX2" s="871"/>
      <c r="MAY2" s="871"/>
      <c r="MAZ2" s="871"/>
      <c r="MBA2" s="871"/>
      <c r="MBB2" s="871"/>
      <c r="MBC2" s="871"/>
      <c r="MBD2" s="871"/>
      <c r="MBE2" s="871"/>
      <c r="MBF2" s="871"/>
      <c r="MBG2" s="871"/>
      <c r="MBH2" s="871"/>
      <c r="MBI2" s="871"/>
      <c r="MBJ2" s="871"/>
      <c r="MBK2" s="871"/>
      <c r="MBL2" s="871"/>
      <c r="MBM2" s="871"/>
      <c r="MBN2" s="871"/>
      <c r="MBO2" s="871"/>
      <c r="MBP2" s="871"/>
      <c r="MBQ2" s="871"/>
      <c r="MBR2" s="871"/>
      <c r="MBS2" s="871"/>
      <c r="MBT2" s="871"/>
      <c r="MBU2" s="871"/>
      <c r="MBV2" s="871"/>
      <c r="MBW2" s="871"/>
      <c r="MBX2" s="871"/>
      <c r="MBY2" s="871"/>
      <c r="MBZ2" s="871"/>
      <c r="MCA2" s="871"/>
      <c r="MCB2" s="871"/>
      <c r="MCC2" s="871"/>
      <c r="MCD2" s="871"/>
      <c r="MCE2" s="871"/>
      <c r="MCF2" s="871"/>
      <c r="MCG2" s="871"/>
      <c r="MCH2" s="871"/>
      <c r="MCI2" s="871"/>
      <c r="MCJ2" s="871"/>
      <c r="MCK2" s="871"/>
      <c r="MCL2" s="871"/>
      <c r="MCM2" s="871"/>
      <c r="MCN2" s="871"/>
      <c r="MCO2" s="871"/>
      <c r="MCP2" s="871"/>
      <c r="MCQ2" s="871"/>
      <c r="MCR2" s="871"/>
      <c r="MCS2" s="871"/>
      <c r="MCT2" s="871"/>
      <c r="MCU2" s="871"/>
      <c r="MCV2" s="871"/>
      <c r="MCW2" s="871"/>
      <c r="MCX2" s="871"/>
      <c r="MCY2" s="871"/>
      <c r="MCZ2" s="871"/>
      <c r="MDA2" s="871"/>
      <c r="MDB2" s="871"/>
      <c r="MDC2" s="871"/>
      <c r="MDD2" s="871"/>
      <c r="MDE2" s="871"/>
      <c r="MDF2" s="871"/>
      <c r="MDG2" s="871"/>
      <c r="MDH2" s="871"/>
      <c r="MDI2" s="871"/>
      <c r="MDJ2" s="871"/>
      <c r="MDK2" s="871"/>
      <c r="MDL2" s="871"/>
      <c r="MDM2" s="871"/>
      <c r="MDN2" s="871"/>
      <c r="MDO2" s="871"/>
      <c r="MDP2" s="871"/>
      <c r="MDQ2" s="871"/>
      <c r="MDR2" s="871"/>
      <c r="MDS2" s="871"/>
      <c r="MDT2" s="871"/>
      <c r="MDU2" s="871"/>
      <c r="MDV2" s="871"/>
      <c r="MDW2" s="871"/>
      <c r="MDX2" s="871"/>
      <c r="MDY2" s="871"/>
      <c r="MDZ2" s="871"/>
      <c r="MEA2" s="871"/>
      <c r="MEB2" s="871"/>
      <c r="MEC2" s="871"/>
      <c r="MED2" s="871"/>
      <c r="MEE2" s="871"/>
      <c r="MEF2" s="871"/>
      <c r="MEG2" s="871"/>
      <c r="MEH2" s="871"/>
      <c r="MEI2" s="871"/>
      <c r="MEJ2" s="871"/>
      <c r="MEK2" s="871"/>
      <c r="MEL2" s="871"/>
      <c r="MEM2" s="871"/>
      <c r="MEN2" s="871"/>
      <c r="MEO2" s="871"/>
      <c r="MEP2" s="871"/>
      <c r="MEQ2" s="871"/>
      <c r="MER2" s="871"/>
      <c r="MES2" s="871"/>
      <c r="MET2" s="871"/>
      <c r="MEU2" s="871"/>
      <c r="MEV2" s="871"/>
      <c r="MEW2" s="871"/>
      <c r="MEX2" s="871"/>
      <c r="MEY2" s="871"/>
      <c r="MEZ2" s="871"/>
      <c r="MFA2" s="871"/>
      <c r="MFB2" s="871"/>
      <c r="MFC2" s="871"/>
      <c r="MFD2" s="871"/>
      <c r="MFE2" s="871"/>
      <c r="MFF2" s="871"/>
      <c r="MFG2" s="871"/>
      <c r="MFH2" s="871"/>
      <c r="MFI2" s="871"/>
      <c r="MFJ2" s="871"/>
      <c r="MFK2" s="871"/>
      <c r="MFL2" s="871"/>
      <c r="MFM2" s="871"/>
      <c r="MFN2" s="871"/>
      <c r="MFO2" s="871"/>
      <c r="MFP2" s="871"/>
      <c r="MFQ2" s="871"/>
      <c r="MFR2" s="871"/>
      <c r="MFS2" s="871"/>
      <c r="MFT2" s="871"/>
      <c r="MFU2" s="871"/>
      <c r="MFV2" s="871"/>
      <c r="MFW2" s="871"/>
      <c r="MFX2" s="871"/>
      <c r="MFY2" s="871"/>
      <c r="MFZ2" s="871"/>
      <c r="MGA2" s="871"/>
      <c r="MGB2" s="871"/>
      <c r="MGC2" s="871"/>
      <c r="MGD2" s="871"/>
      <c r="MGE2" s="871"/>
      <c r="MGF2" s="871"/>
      <c r="MGG2" s="871"/>
      <c r="MGH2" s="871"/>
      <c r="MGI2" s="871"/>
      <c r="MGJ2" s="871"/>
      <c r="MGK2" s="871"/>
      <c r="MGL2" s="871"/>
      <c r="MGM2" s="871"/>
      <c r="MGN2" s="871"/>
      <c r="MGO2" s="871"/>
      <c r="MGP2" s="871"/>
      <c r="MGQ2" s="871"/>
      <c r="MGR2" s="871"/>
      <c r="MGS2" s="871"/>
      <c r="MGT2" s="871"/>
      <c r="MGU2" s="871"/>
      <c r="MGV2" s="871"/>
      <c r="MGW2" s="871"/>
      <c r="MGX2" s="871"/>
      <c r="MGY2" s="871"/>
      <c r="MGZ2" s="871"/>
      <c r="MHA2" s="871"/>
      <c r="MHB2" s="871"/>
      <c r="MHC2" s="871"/>
      <c r="MHD2" s="871"/>
      <c r="MHE2" s="871"/>
      <c r="MHF2" s="871"/>
      <c r="MHG2" s="871"/>
      <c r="MHH2" s="871"/>
      <c r="MHI2" s="871"/>
      <c r="MHJ2" s="871"/>
      <c r="MHK2" s="871"/>
      <c r="MHL2" s="871"/>
      <c r="MHM2" s="871"/>
      <c r="MHN2" s="871"/>
      <c r="MHO2" s="871"/>
      <c r="MHP2" s="871"/>
      <c r="MHQ2" s="871"/>
      <c r="MHR2" s="871"/>
      <c r="MHS2" s="871"/>
      <c r="MHT2" s="871"/>
      <c r="MHU2" s="871"/>
      <c r="MHV2" s="871"/>
      <c r="MHW2" s="871"/>
      <c r="MHX2" s="871"/>
      <c r="MHY2" s="871"/>
      <c r="MHZ2" s="871"/>
      <c r="MIA2" s="871"/>
      <c r="MIB2" s="871"/>
      <c r="MIC2" s="871"/>
      <c r="MID2" s="871"/>
      <c r="MIE2" s="871"/>
      <c r="MIF2" s="871"/>
      <c r="MIG2" s="871"/>
      <c r="MIH2" s="871"/>
      <c r="MII2" s="871"/>
      <c r="MIJ2" s="871"/>
      <c r="MIK2" s="871"/>
      <c r="MIL2" s="871"/>
      <c r="MIM2" s="871"/>
      <c r="MIN2" s="871"/>
      <c r="MIO2" s="871"/>
      <c r="MIP2" s="871"/>
      <c r="MIQ2" s="871"/>
      <c r="MIR2" s="871"/>
      <c r="MIS2" s="871"/>
      <c r="MIT2" s="871"/>
      <c r="MIU2" s="871"/>
      <c r="MIV2" s="871"/>
      <c r="MIW2" s="871"/>
      <c r="MIX2" s="871"/>
      <c r="MIY2" s="871"/>
      <c r="MIZ2" s="871"/>
      <c r="MJA2" s="871"/>
      <c r="MJB2" s="871"/>
      <c r="MJC2" s="871"/>
      <c r="MJD2" s="871"/>
      <c r="MJE2" s="871"/>
      <c r="MJF2" s="871"/>
      <c r="MJG2" s="871"/>
      <c r="MJH2" s="871"/>
      <c r="MJI2" s="871"/>
      <c r="MJJ2" s="871"/>
      <c r="MJK2" s="871"/>
      <c r="MJL2" s="871"/>
      <c r="MJM2" s="871"/>
      <c r="MJN2" s="871"/>
      <c r="MJO2" s="871"/>
      <c r="MJP2" s="871"/>
      <c r="MJQ2" s="871"/>
      <c r="MJR2" s="871"/>
      <c r="MJS2" s="871"/>
      <c r="MJT2" s="871"/>
      <c r="MJU2" s="871"/>
      <c r="MJV2" s="871"/>
      <c r="MJW2" s="871"/>
      <c r="MJX2" s="871"/>
      <c r="MJY2" s="871"/>
      <c r="MJZ2" s="871"/>
      <c r="MKA2" s="871"/>
      <c r="MKB2" s="871"/>
      <c r="MKC2" s="871"/>
      <c r="MKD2" s="871"/>
      <c r="MKE2" s="871"/>
      <c r="MKF2" s="871"/>
      <c r="MKG2" s="871"/>
      <c r="MKH2" s="871"/>
      <c r="MKI2" s="871"/>
      <c r="MKJ2" s="871"/>
      <c r="MKK2" s="871"/>
      <c r="MKL2" s="871"/>
      <c r="MKM2" s="871"/>
      <c r="MKN2" s="871"/>
      <c r="MKO2" s="871"/>
      <c r="MKP2" s="871"/>
      <c r="MKQ2" s="871"/>
      <c r="MKR2" s="871"/>
      <c r="MKS2" s="871"/>
      <c r="MKT2" s="871"/>
      <c r="MKU2" s="871"/>
      <c r="MKV2" s="871"/>
      <c r="MKW2" s="871"/>
      <c r="MKX2" s="871"/>
      <c r="MKY2" s="871"/>
      <c r="MKZ2" s="871"/>
      <c r="MLA2" s="871"/>
      <c r="MLB2" s="871"/>
      <c r="MLC2" s="871"/>
      <c r="MLD2" s="871"/>
      <c r="MLE2" s="871"/>
      <c r="MLF2" s="871"/>
      <c r="MLG2" s="871"/>
      <c r="MLH2" s="871"/>
      <c r="MLI2" s="871"/>
      <c r="MLJ2" s="871"/>
      <c r="MLK2" s="871"/>
      <c r="MLL2" s="871"/>
      <c r="MLM2" s="871"/>
      <c r="MLN2" s="871"/>
      <c r="MLO2" s="871"/>
      <c r="MLP2" s="871"/>
      <c r="MLQ2" s="871"/>
      <c r="MLR2" s="871"/>
      <c r="MLS2" s="871"/>
      <c r="MLT2" s="871"/>
      <c r="MLU2" s="871"/>
      <c r="MLV2" s="871"/>
      <c r="MLW2" s="871"/>
      <c r="MLX2" s="871"/>
      <c r="MLY2" s="871"/>
      <c r="MLZ2" s="871"/>
      <c r="MMA2" s="871"/>
      <c r="MMB2" s="871"/>
      <c r="MMC2" s="871"/>
      <c r="MMD2" s="871"/>
      <c r="MME2" s="871"/>
      <c r="MMF2" s="871"/>
      <c r="MMG2" s="871"/>
      <c r="MMH2" s="871"/>
      <c r="MMI2" s="871"/>
      <c r="MMJ2" s="871"/>
      <c r="MMK2" s="871"/>
      <c r="MML2" s="871"/>
      <c r="MMM2" s="871"/>
      <c r="MMN2" s="871"/>
      <c r="MMO2" s="871"/>
      <c r="MMP2" s="871"/>
      <c r="MMQ2" s="871"/>
      <c r="MMR2" s="871"/>
      <c r="MMS2" s="871"/>
      <c r="MMT2" s="871"/>
      <c r="MMU2" s="871"/>
      <c r="MMV2" s="871"/>
      <c r="MMW2" s="871"/>
      <c r="MMX2" s="871"/>
      <c r="MMY2" s="871"/>
      <c r="MMZ2" s="871"/>
      <c r="MNA2" s="871"/>
      <c r="MNB2" s="871"/>
      <c r="MNC2" s="871"/>
      <c r="MND2" s="871"/>
      <c r="MNE2" s="871"/>
      <c r="MNF2" s="871"/>
      <c r="MNG2" s="871"/>
      <c r="MNH2" s="871"/>
      <c r="MNI2" s="871"/>
      <c r="MNJ2" s="871"/>
      <c r="MNK2" s="871"/>
      <c r="MNL2" s="871"/>
      <c r="MNM2" s="871"/>
      <c r="MNN2" s="871"/>
      <c r="MNO2" s="871"/>
      <c r="MNP2" s="871"/>
      <c r="MNQ2" s="871"/>
      <c r="MNR2" s="871"/>
      <c r="MNS2" s="871"/>
      <c r="MNT2" s="871"/>
      <c r="MNU2" s="871"/>
      <c r="MNV2" s="871"/>
      <c r="MNW2" s="871"/>
      <c r="MNX2" s="871"/>
      <c r="MNY2" s="871"/>
      <c r="MNZ2" s="871"/>
      <c r="MOA2" s="871"/>
      <c r="MOB2" s="871"/>
      <c r="MOC2" s="871"/>
      <c r="MOD2" s="871"/>
      <c r="MOE2" s="871"/>
      <c r="MOF2" s="871"/>
      <c r="MOG2" s="871"/>
      <c r="MOH2" s="871"/>
      <c r="MOI2" s="871"/>
      <c r="MOJ2" s="871"/>
      <c r="MOK2" s="871"/>
      <c r="MOL2" s="871"/>
      <c r="MOM2" s="871"/>
      <c r="MON2" s="871"/>
      <c r="MOO2" s="871"/>
      <c r="MOP2" s="871"/>
      <c r="MOQ2" s="871"/>
      <c r="MOR2" s="871"/>
      <c r="MOS2" s="871"/>
      <c r="MOT2" s="871"/>
      <c r="MOU2" s="871"/>
      <c r="MOV2" s="871"/>
      <c r="MOW2" s="871"/>
      <c r="MOX2" s="871"/>
      <c r="MOY2" s="871"/>
      <c r="MOZ2" s="871"/>
      <c r="MPA2" s="871"/>
      <c r="MPB2" s="871"/>
      <c r="MPC2" s="871"/>
      <c r="MPD2" s="871"/>
      <c r="MPE2" s="871"/>
      <c r="MPF2" s="871"/>
      <c r="MPG2" s="871"/>
      <c r="MPH2" s="871"/>
      <c r="MPI2" s="871"/>
      <c r="MPJ2" s="871"/>
      <c r="MPK2" s="871"/>
      <c r="MPL2" s="871"/>
      <c r="MPM2" s="871"/>
      <c r="MPN2" s="871"/>
      <c r="MPO2" s="871"/>
      <c r="MPP2" s="871"/>
      <c r="MPQ2" s="871"/>
      <c r="MPR2" s="871"/>
      <c r="MPS2" s="871"/>
      <c r="MPT2" s="871"/>
      <c r="MPU2" s="871"/>
      <c r="MPV2" s="871"/>
      <c r="MPW2" s="871"/>
      <c r="MPX2" s="871"/>
      <c r="MPY2" s="871"/>
      <c r="MPZ2" s="871"/>
      <c r="MQA2" s="871"/>
      <c r="MQB2" s="871"/>
      <c r="MQC2" s="871"/>
      <c r="MQD2" s="871"/>
      <c r="MQE2" s="871"/>
      <c r="MQF2" s="871"/>
      <c r="MQG2" s="871"/>
      <c r="MQH2" s="871"/>
      <c r="MQI2" s="871"/>
      <c r="MQJ2" s="871"/>
      <c r="MQK2" s="871"/>
      <c r="MQL2" s="871"/>
      <c r="MQM2" s="871"/>
      <c r="MQN2" s="871"/>
      <c r="MQO2" s="871"/>
      <c r="MQP2" s="871"/>
      <c r="MQQ2" s="871"/>
      <c r="MQR2" s="871"/>
      <c r="MQS2" s="871"/>
      <c r="MQT2" s="871"/>
      <c r="MQU2" s="871"/>
      <c r="MQV2" s="871"/>
      <c r="MQW2" s="871"/>
      <c r="MQX2" s="871"/>
      <c r="MQY2" s="871"/>
      <c r="MQZ2" s="871"/>
      <c r="MRA2" s="871"/>
      <c r="MRB2" s="871"/>
      <c r="MRC2" s="871"/>
      <c r="MRD2" s="871"/>
      <c r="MRE2" s="871"/>
      <c r="MRF2" s="871"/>
      <c r="MRG2" s="871"/>
      <c r="MRH2" s="871"/>
      <c r="MRI2" s="871"/>
      <c r="MRJ2" s="871"/>
      <c r="MRK2" s="871"/>
      <c r="MRL2" s="871"/>
      <c r="MRM2" s="871"/>
      <c r="MRN2" s="871"/>
      <c r="MRO2" s="871"/>
      <c r="MRP2" s="871"/>
      <c r="MRQ2" s="871"/>
      <c r="MRR2" s="871"/>
      <c r="MRS2" s="871"/>
      <c r="MRT2" s="871"/>
      <c r="MRU2" s="871"/>
      <c r="MRV2" s="871"/>
      <c r="MRW2" s="871"/>
      <c r="MRX2" s="871"/>
      <c r="MRY2" s="871"/>
      <c r="MRZ2" s="871"/>
      <c r="MSA2" s="871"/>
      <c r="MSB2" s="871"/>
      <c r="MSC2" s="871"/>
      <c r="MSD2" s="871"/>
      <c r="MSE2" s="871"/>
      <c r="MSF2" s="871"/>
      <c r="MSG2" s="871"/>
      <c r="MSH2" s="871"/>
      <c r="MSI2" s="871"/>
      <c r="MSJ2" s="871"/>
      <c r="MSK2" s="871"/>
      <c r="MSL2" s="871"/>
      <c r="MSM2" s="871"/>
      <c r="MSN2" s="871"/>
      <c r="MSO2" s="871"/>
      <c r="MSP2" s="871"/>
      <c r="MSQ2" s="871"/>
      <c r="MSR2" s="871"/>
      <c r="MSS2" s="871"/>
      <c r="MST2" s="871"/>
      <c r="MSU2" s="871"/>
      <c r="MSV2" s="871"/>
      <c r="MSW2" s="871"/>
      <c r="MSX2" s="871"/>
      <c r="MSY2" s="871"/>
      <c r="MSZ2" s="871"/>
      <c r="MTA2" s="871"/>
      <c r="MTB2" s="871"/>
      <c r="MTC2" s="871"/>
      <c r="MTD2" s="871"/>
      <c r="MTE2" s="871"/>
      <c r="MTF2" s="871"/>
      <c r="MTG2" s="871"/>
      <c r="MTH2" s="871"/>
      <c r="MTI2" s="871"/>
      <c r="MTJ2" s="871"/>
      <c r="MTK2" s="871"/>
      <c r="MTL2" s="871"/>
      <c r="MTM2" s="871"/>
      <c r="MTN2" s="871"/>
      <c r="MTO2" s="871"/>
      <c r="MTP2" s="871"/>
      <c r="MTQ2" s="871"/>
      <c r="MTR2" s="871"/>
      <c r="MTS2" s="871"/>
      <c r="MTT2" s="871"/>
      <c r="MTU2" s="871"/>
      <c r="MTV2" s="871"/>
      <c r="MTW2" s="871"/>
      <c r="MTX2" s="871"/>
      <c r="MTY2" s="871"/>
      <c r="MTZ2" s="871"/>
      <c r="MUA2" s="871"/>
      <c r="MUB2" s="871"/>
      <c r="MUC2" s="871"/>
      <c r="MUD2" s="871"/>
      <c r="MUE2" s="871"/>
      <c r="MUF2" s="871"/>
      <c r="MUG2" s="871"/>
      <c r="MUH2" s="871"/>
      <c r="MUI2" s="871"/>
      <c r="MUJ2" s="871"/>
      <c r="MUK2" s="871"/>
      <c r="MUL2" s="871"/>
      <c r="MUM2" s="871"/>
      <c r="MUN2" s="871"/>
      <c r="MUO2" s="871"/>
      <c r="MUP2" s="871"/>
      <c r="MUQ2" s="871"/>
      <c r="MUR2" s="871"/>
      <c r="MUS2" s="871"/>
      <c r="MUT2" s="871"/>
      <c r="MUU2" s="871"/>
      <c r="MUV2" s="871"/>
      <c r="MUW2" s="871"/>
      <c r="MUX2" s="871"/>
      <c r="MUY2" s="871"/>
      <c r="MUZ2" s="871"/>
      <c r="MVA2" s="871"/>
      <c r="MVB2" s="871"/>
      <c r="MVC2" s="871"/>
      <c r="MVD2" s="871"/>
      <c r="MVE2" s="871"/>
      <c r="MVF2" s="871"/>
      <c r="MVG2" s="871"/>
      <c r="MVH2" s="871"/>
      <c r="MVI2" s="871"/>
      <c r="MVJ2" s="871"/>
      <c r="MVK2" s="871"/>
      <c r="MVL2" s="871"/>
      <c r="MVM2" s="871"/>
      <c r="MVN2" s="871"/>
      <c r="MVO2" s="871"/>
      <c r="MVP2" s="871"/>
      <c r="MVQ2" s="871"/>
      <c r="MVR2" s="871"/>
      <c r="MVS2" s="871"/>
      <c r="MVT2" s="871"/>
      <c r="MVU2" s="871"/>
      <c r="MVV2" s="871"/>
      <c r="MVW2" s="871"/>
      <c r="MVX2" s="871"/>
      <c r="MVY2" s="871"/>
      <c r="MVZ2" s="871"/>
      <c r="MWA2" s="871"/>
      <c r="MWB2" s="871"/>
      <c r="MWC2" s="871"/>
      <c r="MWD2" s="871"/>
      <c r="MWE2" s="871"/>
      <c r="MWF2" s="871"/>
      <c r="MWG2" s="871"/>
      <c r="MWH2" s="871"/>
      <c r="MWI2" s="871"/>
      <c r="MWJ2" s="871"/>
      <c r="MWK2" s="871"/>
      <c r="MWL2" s="871"/>
      <c r="MWM2" s="871"/>
      <c r="MWN2" s="871"/>
      <c r="MWO2" s="871"/>
      <c r="MWP2" s="871"/>
      <c r="MWQ2" s="871"/>
      <c r="MWR2" s="871"/>
      <c r="MWS2" s="871"/>
      <c r="MWT2" s="871"/>
      <c r="MWU2" s="871"/>
      <c r="MWV2" s="871"/>
      <c r="MWW2" s="871"/>
      <c r="MWX2" s="871"/>
      <c r="MWY2" s="871"/>
      <c r="MWZ2" s="871"/>
      <c r="MXA2" s="871"/>
      <c r="MXB2" s="871"/>
      <c r="MXC2" s="871"/>
      <c r="MXD2" s="871"/>
      <c r="MXE2" s="871"/>
      <c r="MXF2" s="871"/>
      <c r="MXG2" s="871"/>
      <c r="MXH2" s="871"/>
      <c r="MXI2" s="871"/>
      <c r="MXJ2" s="871"/>
      <c r="MXK2" s="871"/>
      <c r="MXL2" s="871"/>
      <c r="MXM2" s="871"/>
      <c r="MXN2" s="871"/>
      <c r="MXO2" s="871"/>
      <c r="MXP2" s="871"/>
      <c r="MXQ2" s="871"/>
      <c r="MXR2" s="871"/>
      <c r="MXS2" s="871"/>
      <c r="MXT2" s="871"/>
      <c r="MXU2" s="871"/>
      <c r="MXV2" s="871"/>
      <c r="MXW2" s="871"/>
      <c r="MXX2" s="871"/>
      <c r="MXY2" s="871"/>
      <c r="MXZ2" s="871"/>
      <c r="MYA2" s="871"/>
      <c r="MYB2" s="871"/>
      <c r="MYC2" s="871"/>
      <c r="MYD2" s="871"/>
      <c r="MYE2" s="871"/>
      <c r="MYF2" s="871"/>
      <c r="MYG2" s="871"/>
      <c r="MYH2" s="871"/>
      <c r="MYI2" s="871"/>
      <c r="MYJ2" s="871"/>
      <c r="MYK2" s="871"/>
      <c r="MYL2" s="871"/>
      <c r="MYM2" s="871"/>
      <c r="MYN2" s="871"/>
      <c r="MYO2" s="871"/>
      <c r="MYP2" s="871"/>
      <c r="MYQ2" s="871"/>
      <c r="MYR2" s="871"/>
      <c r="MYS2" s="871"/>
      <c r="MYT2" s="871"/>
      <c r="MYU2" s="871"/>
      <c r="MYV2" s="871"/>
      <c r="MYW2" s="871"/>
      <c r="MYX2" s="871"/>
      <c r="MYY2" s="871"/>
      <c r="MYZ2" s="871"/>
      <c r="MZA2" s="871"/>
      <c r="MZB2" s="871"/>
      <c r="MZC2" s="871"/>
      <c r="MZD2" s="871"/>
      <c r="MZE2" s="871"/>
      <c r="MZF2" s="871"/>
      <c r="MZG2" s="871"/>
      <c r="MZH2" s="871"/>
      <c r="MZI2" s="871"/>
      <c r="MZJ2" s="871"/>
      <c r="MZK2" s="871"/>
      <c r="MZL2" s="871"/>
      <c r="MZM2" s="871"/>
      <c r="MZN2" s="871"/>
      <c r="MZO2" s="871"/>
      <c r="MZP2" s="871"/>
      <c r="MZQ2" s="871"/>
      <c r="MZR2" s="871"/>
      <c r="MZS2" s="871"/>
      <c r="MZT2" s="871"/>
      <c r="MZU2" s="871"/>
      <c r="MZV2" s="871"/>
      <c r="MZW2" s="871"/>
      <c r="MZX2" s="871"/>
      <c r="MZY2" s="871"/>
      <c r="MZZ2" s="871"/>
      <c r="NAA2" s="871"/>
      <c r="NAB2" s="871"/>
      <c r="NAC2" s="871"/>
      <c r="NAD2" s="871"/>
      <c r="NAE2" s="871"/>
      <c r="NAF2" s="871"/>
      <c r="NAG2" s="871"/>
      <c r="NAH2" s="871"/>
      <c r="NAI2" s="871"/>
      <c r="NAJ2" s="871"/>
      <c r="NAK2" s="871"/>
      <c r="NAL2" s="871"/>
      <c r="NAM2" s="871"/>
      <c r="NAN2" s="871"/>
      <c r="NAO2" s="871"/>
      <c r="NAP2" s="871"/>
      <c r="NAQ2" s="871"/>
      <c r="NAR2" s="871"/>
      <c r="NAS2" s="871"/>
      <c r="NAT2" s="871"/>
      <c r="NAU2" s="871"/>
      <c r="NAV2" s="871"/>
      <c r="NAW2" s="871"/>
      <c r="NAX2" s="871"/>
      <c r="NAY2" s="871"/>
      <c r="NAZ2" s="871"/>
      <c r="NBA2" s="871"/>
      <c r="NBB2" s="871"/>
      <c r="NBC2" s="871"/>
      <c r="NBD2" s="871"/>
      <c r="NBE2" s="871"/>
      <c r="NBF2" s="871"/>
      <c r="NBG2" s="871"/>
      <c r="NBH2" s="871"/>
      <c r="NBI2" s="871"/>
      <c r="NBJ2" s="871"/>
      <c r="NBK2" s="871"/>
      <c r="NBL2" s="871"/>
      <c r="NBM2" s="871"/>
      <c r="NBN2" s="871"/>
      <c r="NBO2" s="871"/>
      <c r="NBP2" s="871"/>
      <c r="NBQ2" s="871"/>
      <c r="NBR2" s="871"/>
      <c r="NBS2" s="871"/>
      <c r="NBT2" s="871"/>
      <c r="NBU2" s="871"/>
      <c r="NBV2" s="871"/>
      <c r="NBW2" s="871"/>
      <c r="NBX2" s="871"/>
      <c r="NBY2" s="871"/>
      <c r="NBZ2" s="871"/>
      <c r="NCA2" s="871"/>
      <c r="NCB2" s="871"/>
      <c r="NCC2" s="871"/>
      <c r="NCD2" s="871"/>
      <c r="NCE2" s="871"/>
      <c r="NCF2" s="871"/>
      <c r="NCG2" s="871"/>
      <c r="NCH2" s="871"/>
      <c r="NCI2" s="871"/>
      <c r="NCJ2" s="871"/>
      <c r="NCK2" s="871"/>
      <c r="NCL2" s="871"/>
      <c r="NCM2" s="871"/>
      <c r="NCN2" s="871"/>
      <c r="NCO2" s="871"/>
      <c r="NCP2" s="871"/>
      <c r="NCQ2" s="871"/>
      <c r="NCR2" s="871"/>
      <c r="NCS2" s="871"/>
      <c r="NCT2" s="871"/>
      <c r="NCU2" s="871"/>
      <c r="NCV2" s="871"/>
      <c r="NCW2" s="871"/>
      <c r="NCX2" s="871"/>
      <c r="NCY2" s="871"/>
      <c r="NCZ2" s="871"/>
      <c r="NDA2" s="871"/>
      <c r="NDB2" s="871"/>
      <c r="NDC2" s="871"/>
      <c r="NDD2" s="871"/>
      <c r="NDE2" s="871"/>
      <c r="NDF2" s="871"/>
      <c r="NDG2" s="871"/>
      <c r="NDH2" s="871"/>
      <c r="NDI2" s="871"/>
      <c r="NDJ2" s="871"/>
      <c r="NDK2" s="871"/>
      <c r="NDL2" s="871"/>
      <c r="NDM2" s="871"/>
      <c r="NDN2" s="871"/>
      <c r="NDO2" s="871"/>
      <c r="NDP2" s="871"/>
      <c r="NDQ2" s="871"/>
      <c r="NDR2" s="871"/>
      <c r="NDS2" s="871"/>
      <c r="NDT2" s="871"/>
      <c r="NDU2" s="871"/>
      <c r="NDV2" s="871"/>
      <c r="NDW2" s="871"/>
      <c r="NDX2" s="871"/>
      <c r="NDY2" s="871"/>
      <c r="NDZ2" s="871"/>
      <c r="NEA2" s="871"/>
      <c r="NEB2" s="871"/>
      <c r="NEC2" s="871"/>
      <c r="NED2" s="871"/>
      <c r="NEE2" s="871"/>
      <c r="NEF2" s="871"/>
      <c r="NEG2" s="871"/>
      <c r="NEH2" s="871"/>
      <c r="NEI2" s="871"/>
      <c r="NEJ2" s="871"/>
      <c r="NEK2" s="871"/>
      <c r="NEL2" s="871"/>
      <c r="NEM2" s="871"/>
      <c r="NEN2" s="871"/>
      <c r="NEO2" s="871"/>
      <c r="NEP2" s="871"/>
      <c r="NEQ2" s="871"/>
      <c r="NER2" s="871"/>
      <c r="NES2" s="871"/>
      <c r="NET2" s="871"/>
      <c r="NEU2" s="871"/>
      <c r="NEV2" s="871"/>
      <c r="NEW2" s="871"/>
      <c r="NEX2" s="871"/>
      <c r="NEY2" s="871"/>
      <c r="NEZ2" s="871"/>
      <c r="NFA2" s="871"/>
      <c r="NFB2" s="871"/>
      <c r="NFC2" s="871"/>
      <c r="NFD2" s="871"/>
      <c r="NFE2" s="871"/>
      <c r="NFF2" s="871"/>
      <c r="NFG2" s="871"/>
      <c r="NFH2" s="871"/>
      <c r="NFI2" s="871"/>
      <c r="NFJ2" s="871"/>
      <c r="NFK2" s="871"/>
      <c r="NFL2" s="871"/>
      <c r="NFM2" s="871"/>
      <c r="NFN2" s="871"/>
      <c r="NFO2" s="871"/>
      <c r="NFP2" s="871"/>
      <c r="NFQ2" s="871"/>
      <c r="NFR2" s="871"/>
      <c r="NFS2" s="871"/>
      <c r="NFT2" s="871"/>
      <c r="NFU2" s="871"/>
      <c r="NFV2" s="871"/>
      <c r="NFW2" s="871"/>
      <c r="NFX2" s="871"/>
      <c r="NFY2" s="871"/>
      <c r="NFZ2" s="871"/>
      <c r="NGA2" s="871"/>
      <c r="NGB2" s="871"/>
      <c r="NGC2" s="871"/>
      <c r="NGD2" s="871"/>
      <c r="NGE2" s="871"/>
      <c r="NGF2" s="871"/>
      <c r="NGG2" s="871"/>
      <c r="NGH2" s="871"/>
      <c r="NGI2" s="871"/>
      <c r="NGJ2" s="871"/>
      <c r="NGK2" s="871"/>
      <c r="NGL2" s="871"/>
      <c r="NGM2" s="871"/>
      <c r="NGN2" s="871"/>
      <c r="NGO2" s="871"/>
      <c r="NGP2" s="871"/>
      <c r="NGQ2" s="871"/>
      <c r="NGR2" s="871"/>
      <c r="NGS2" s="871"/>
      <c r="NGT2" s="871"/>
      <c r="NGU2" s="871"/>
      <c r="NGV2" s="871"/>
      <c r="NGW2" s="871"/>
      <c r="NGX2" s="871"/>
      <c r="NGY2" s="871"/>
      <c r="NGZ2" s="871"/>
      <c r="NHA2" s="871"/>
      <c r="NHB2" s="871"/>
      <c r="NHC2" s="871"/>
      <c r="NHD2" s="871"/>
      <c r="NHE2" s="871"/>
      <c r="NHF2" s="871"/>
      <c r="NHG2" s="871"/>
      <c r="NHH2" s="871"/>
      <c r="NHI2" s="871"/>
      <c r="NHJ2" s="871"/>
      <c r="NHK2" s="871"/>
      <c r="NHL2" s="871"/>
      <c r="NHM2" s="871"/>
      <c r="NHN2" s="871"/>
      <c r="NHO2" s="871"/>
      <c r="NHP2" s="871"/>
      <c r="NHQ2" s="871"/>
      <c r="NHR2" s="871"/>
      <c r="NHS2" s="871"/>
      <c r="NHT2" s="871"/>
      <c r="NHU2" s="871"/>
      <c r="NHV2" s="871"/>
      <c r="NHW2" s="871"/>
      <c r="NHX2" s="871"/>
      <c r="NHY2" s="871"/>
      <c r="NHZ2" s="871"/>
      <c r="NIA2" s="871"/>
      <c r="NIB2" s="871"/>
      <c r="NIC2" s="871"/>
      <c r="NID2" s="871"/>
      <c r="NIE2" s="871"/>
      <c r="NIF2" s="871"/>
      <c r="NIG2" s="871"/>
      <c r="NIH2" s="871"/>
      <c r="NII2" s="871"/>
      <c r="NIJ2" s="871"/>
      <c r="NIK2" s="871"/>
      <c r="NIL2" s="871"/>
      <c r="NIM2" s="871"/>
      <c r="NIN2" s="871"/>
      <c r="NIO2" s="871"/>
      <c r="NIP2" s="871"/>
      <c r="NIQ2" s="871"/>
      <c r="NIR2" s="871"/>
      <c r="NIS2" s="871"/>
      <c r="NIT2" s="871"/>
      <c r="NIU2" s="871"/>
      <c r="NIV2" s="871"/>
      <c r="NIW2" s="871"/>
      <c r="NIX2" s="871"/>
      <c r="NIY2" s="871"/>
      <c r="NIZ2" s="871"/>
      <c r="NJA2" s="871"/>
      <c r="NJB2" s="871"/>
      <c r="NJC2" s="871"/>
      <c r="NJD2" s="871"/>
      <c r="NJE2" s="871"/>
      <c r="NJF2" s="871"/>
      <c r="NJG2" s="871"/>
      <c r="NJH2" s="871"/>
      <c r="NJI2" s="871"/>
      <c r="NJJ2" s="871"/>
      <c r="NJK2" s="871"/>
      <c r="NJL2" s="871"/>
      <c r="NJM2" s="871"/>
      <c r="NJN2" s="871"/>
      <c r="NJO2" s="871"/>
      <c r="NJP2" s="871"/>
      <c r="NJQ2" s="871"/>
      <c r="NJR2" s="871"/>
      <c r="NJS2" s="871"/>
      <c r="NJT2" s="871"/>
      <c r="NJU2" s="871"/>
      <c r="NJV2" s="871"/>
      <c r="NJW2" s="871"/>
      <c r="NJX2" s="871"/>
      <c r="NJY2" s="871"/>
      <c r="NJZ2" s="871"/>
      <c r="NKA2" s="871"/>
      <c r="NKB2" s="871"/>
      <c r="NKC2" s="871"/>
      <c r="NKD2" s="871"/>
      <c r="NKE2" s="871"/>
      <c r="NKF2" s="871"/>
      <c r="NKG2" s="871"/>
      <c r="NKH2" s="871"/>
      <c r="NKI2" s="871"/>
      <c r="NKJ2" s="871"/>
      <c r="NKK2" s="871"/>
      <c r="NKL2" s="871"/>
      <c r="NKM2" s="871"/>
      <c r="NKN2" s="871"/>
      <c r="NKO2" s="871"/>
      <c r="NKP2" s="871"/>
      <c r="NKQ2" s="871"/>
      <c r="NKR2" s="871"/>
      <c r="NKS2" s="871"/>
      <c r="NKT2" s="871"/>
      <c r="NKU2" s="871"/>
      <c r="NKV2" s="871"/>
      <c r="NKW2" s="871"/>
      <c r="NKX2" s="871"/>
      <c r="NKY2" s="871"/>
      <c r="NKZ2" s="871"/>
      <c r="NLA2" s="871"/>
      <c r="NLB2" s="871"/>
      <c r="NLC2" s="871"/>
      <c r="NLD2" s="871"/>
      <c r="NLE2" s="871"/>
      <c r="NLF2" s="871"/>
      <c r="NLG2" s="871"/>
      <c r="NLH2" s="871"/>
      <c r="NLI2" s="871"/>
      <c r="NLJ2" s="871"/>
      <c r="NLK2" s="871"/>
      <c r="NLL2" s="871"/>
      <c r="NLM2" s="871"/>
      <c r="NLN2" s="871"/>
      <c r="NLO2" s="871"/>
      <c r="NLP2" s="871"/>
      <c r="NLQ2" s="871"/>
      <c r="NLR2" s="871"/>
      <c r="NLS2" s="871"/>
      <c r="NLT2" s="871"/>
      <c r="NLU2" s="871"/>
      <c r="NLV2" s="871"/>
      <c r="NLW2" s="871"/>
      <c r="NLX2" s="871"/>
      <c r="NLY2" s="871"/>
      <c r="NLZ2" s="871"/>
      <c r="NMA2" s="871"/>
      <c r="NMB2" s="871"/>
      <c r="NMC2" s="871"/>
      <c r="NMD2" s="871"/>
      <c r="NME2" s="871"/>
      <c r="NMF2" s="871"/>
      <c r="NMG2" s="871"/>
      <c r="NMH2" s="871"/>
      <c r="NMI2" s="871"/>
      <c r="NMJ2" s="871"/>
      <c r="NMK2" s="871"/>
      <c r="NML2" s="871"/>
      <c r="NMM2" s="871"/>
      <c r="NMN2" s="871"/>
      <c r="NMO2" s="871"/>
      <c r="NMP2" s="871"/>
      <c r="NMQ2" s="871"/>
      <c r="NMR2" s="871"/>
      <c r="NMS2" s="871"/>
      <c r="NMT2" s="871"/>
      <c r="NMU2" s="871"/>
      <c r="NMV2" s="871"/>
      <c r="NMW2" s="871"/>
      <c r="NMX2" s="871"/>
      <c r="NMY2" s="871"/>
      <c r="NMZ2" s="871"/>
      <c r="NNA2" s="871"/>
      <c r="NNB2" s="871"/>
      <c r="NNC2" s="871"/>
      <c r="NND2" s="871"/>
      <c r="NNE2" s="871"/>
      <c r="NNF2" s="871"/>
      <c r="NNG2" s="871"/>
      <c r="NNH2" s="871"/>
      <c r="NNI2" s="871"/>
      <c r="NNJ2" s="871"/>
      <c r="NNK2" s="871"/>
      <c r="NNL2" s="871"/>
      <c r="NNM2" s="871"/>
      <c r="NNN2" s="871"/>
      <c r="NNO2" s="871"/>
      <c r="NNP2" s="871"/>
      <c r="NNQ2" s="871"/>
      <c r="NNR2" s="871"/>
      <c r="NNS2" s="871"/>
      <c r="NNT2" s="871"/>
      <c r="NNU2" s="871"/>
      <c r="NNV2" s="871"/>
      <c r="NNW2" s="871"/>
      <c r="NNX2" s="871"/>
      <c r="NNY2" s="871"/>
      <c r="NNZ2" s="871"/>
      <c r="NOA2" s="871"/>
      <c r="NOB2" s="871"/>
      <c r="NOC2" s="871"/>
      <c r="NOD2" s="871"/>
      <c r="NOE2" s="871"/>
      <c r="NOF2" s="871"/>
      <c r="NOG2" s="871"/>
      <c r="NOH2" s="871"/>
      <c r="NOI2" s="871"/>
      <c r="NOJ2" s="871"/>
      <c r="NOK2" s="871"/>
      <c r="NOL2" s="871"/>
      <c r="NOM2" s="871"/>
      <c r="NON2" s="871"/>
      <c r="NOO2" s="871"/>
      <c r="NOP2" s="871"/>
      <c r="NOQ2" s="871"/>
      <c r="NOR2" s="871"/>
      <c r="NOS2" s="871"/>
      <c r="NOT2" s="871"/>
      <c r="NOU2" s="871"/>
      <c r="NOV2" s="871"/>
      <c r="NOW2" s="871"/>
      <c r="NOX2" s="871"/>
      <c r="NOY2" s="871"/>
      <c r="NOZ2" s="871"/>
      <c r="NPA2" s="871"/>
      <c r="NPB2" s="871"/>
      <c r="NPC2" s="871"/>
      <c r="NPD2" s="871"/>
      <c r="NPE2" s="871"/>
      <c r="NPF2" s="871"/>
      <c r="NPG2" s="871"/>
      <c r="NPH2" s="871"/>
      <c r="NPI2" s="871"/>
      <c r="NPJ2" s="871"/>
      <c r="NPK2" s="871"/>
      <c r="NPL2" s="871"/>
      <c r="NPM2" s="871"/>
      <c r="NPN2" s="871"/>
      <c r="NPO2" s="871"/>
      <c r="NPP2" s="871"/>
      <c r="NPQ2" s="871"/>
      <c r="NPR2" s="871"/>
      <c r="NPS2" s="871"/>
      <c r="NPT2" s="871"/>
      <c r="NPU2" s="871"/>
      <c r="NPV2" s="871"/>
      <c r="NPW2" s="871"/>
      <c r="NPX2" s="871"/>
      <c r="NPY2" s="871"/>
      <c r="NPZ2" s="871"/>
      <c r="NQA2" s="871"/>
      <c r="NQB2" s="871"/>
      <c r="NQC2" s="871"/>
      <c r="NQD2" s="871"/>
      <c r="NQE2" s="871"/>
      <c r="NQF2" s="871"/>
      <c r="NQG2" s="871"/>
      <c r="NQH2" s="871"/>
      <c r="NQI2" s="871"/>
      <c r="NQJ2" s="871"/>
      <c r="NQK2" s="871"/>
      <c r="NQL2" s="871"/>
      <c r="NQM2" s="871"/>
      <c r="NQN2" s="871"/>
      <c r="NQO2" s="871"/>
      <c r="NQP2" s="871"/>
      <c r="NQQ2" s="871"/>
      <c r="NQR2" s="871"/>
      <c r="NQS2" s="871"/>
      <c r="NQT2" s="871"/>
      <c r="NQU2" s="871"/>
      <c r="NQV2" s="871"/>
      <c r="NQW2" s="871"/>
      <c r="NQX2" s="871"/>
      <c r="NQY2" s="871"/>
      <c r="NQZ2" s="871"/>
      <c r="NRA2" s="871"/>
      <c r="NRB2" s="871"/>
      <c r="NRC2" s="871"/>
      <c r="NRD2" s="871"/>
      <c r="NRE2" s="871"/>
      <c r="NRF2" s="871"/>
      <c r="NRG2" s="871"/>
      <c r="NRH2" s="871"/>
      <c r="NRI2" s="871"/>
      <c r="NRJ2" s="871"/>
      <c r="NRK2" s="871"/>
      <c r="NRL2" s="871"/>
      <c r="NRM2" s="871"/>
      <c r="NRN2" s="871"/>
      <c r="NRO2" s="871"/>
      <c r="NRP2" s="871"/>
      <c r="NRQ2" s="871"/>
      <c r="NRR2" s="871"/>
      <c r="NRS2" s="871"/>
      <c r="NRT2" s="871"/>
      <c r="NRU2" s="871"/>
      <c r="NRV2" s="871"/>
      <c r="NRW2" s="871"/>
      <c r="NRX2" s="871"/>
      <c r="NRY2" s="871"/>
      <c r="NRZ2" s="871"/>
      <c r="NSA2" s="871"/>
      <c r="NSB2" s="871"/>
      <c r="NSC2" s="871"/>
      <c r="NSD2" s="871"/>
      <c r="NSE2" s="871"/>
      <c r="NSF2" s="871"/>
      <c r="NSG2" s="871"/>
      <c r="NSH2" s="871"/>
      <c r="NSI2" s="871"/>
      <c r="NSJ2" s="871"/>
      <c r="NSK2" s="871"/>
      <c r="NSL2" s="871"/>
      <c r="NSM2" s="871"/>
      <c r="NSN2" s="871"/>
      <c r="NSO2" s="871"/>
      <c r="NSP2" s="871"/>
      <c r="NSQ2" s="871"/>
      <c r="NSR2" s="871"/>
      <c r="NSS2" s="871"/>
      <c r="NST2" s="871"/>
      <c r="NSU2" s="871"/>
      <c r="NSV2" s="871"/>
      <c r="NSW2" s="871"/>
      <c r="NSX2" s="871"/>
      <c r="NSY2" s="871"/>
      <c r="NSZ2" s="871"/>
      <c r="NTA2" s="871"/>
      <c r="NTB2" s="871"/>
      <c r="NTC2" s="871"/>
      <c r="NTD2" s="871"/>
      <c r="NTE2" s="871"/>
      <c r="NTF2" s="871"/>
      <c r="NTG2" s="871"/>
      <c r="NTH2" s="871"/>
      <c r="NTI2" s="871"/>
      <c r="NTJ2" s="871"/>
      <c r="NTK2" s="871"/>
      <c r="NTL2" s="871"/>
      <c r="NTM2" s="871"/>
      <c r="NTN2" s="871"/>
      <c r="NTO2" s="871"/>
      <c r="NTP2" s="871"/>
      <c r="NTQ2" s="871"/>
      <c r="NTR2" s="871"/>
      <c r="NTS2" s="871"/>
      <c r="NTT2" s="871"/>
      <c r="NTU2" s="871"/>
      <c r="NTV2" s="871"/>
      <c r="NTW2" s="871"/>
      <c r="NTX2" s="871"/>
      <c r="NTY2" s="871"/>
      <c r="NTZ2" s="871"/>
      <c r="NUA2" s="871"/>
      <c r="NUB2" s="871"/>
      <c r="NUC2" s="871"/>
      <c r="NUD2" s="871"/>
      <c r="NUE2" s="871"/>
      <c r="NUF2" s="871"/>
      <c r="NUG2" s="871"/>
      <c r="NUH2" s="871"/>
      <c r="NUI2" s="871"/>
      <c r="NUJ2" s="871"/>
      <c r="NUK2" s="871"/>
      <c r="NUL2" s="871"/>
      <c r="NUM2" s="871"/>
      <c r="NUN2" s="871"/>
      <c r="NUO2" s="871"/>
      <c r="NUP2" s="871"/>
      <c r="NUQ2" s="871"/>
      <c r="NUR2" s="871"/>
      <c r="NUS2" s="871"/>
      <c r="NUT2" s="871"/>
      <c r="NUU2" s="871"/>
      <c r="NUV2" s="871"/>
      <c r="NUW2" s="871"/>
      <c r="NUX2" s="871"/>
      <c r="NUY2" s="871"/>
      <c r="NUZ2" s="871"/>
      <c r="NVA2" s="871"/>
      <c r="NVB2" s="871"/>
      <c r="NVC2" s="871"/>
      <c r="NVD2" s="871"/>
      <c r="NVE2" s="871"/>
      <c r="NVF2" s="871"/>
      <c r="NVG2" s="871"/>
      <c r="NVH2" s="871"/>
      <c r="NVI2" s="871"/>
      <c r="NVJ2" s="871"/>
      <c r="NVK2" s="871"/>
      <c r="NVL2" s="871"/>
      <c r="NVM2" s="871"/>
      <c r="NVN2" s="871"/>
      <c r="NVO2" s="871"/>
      <c r="NVP2" s="871"/>
      <c r="NVQ2" s="871"/>
      <c r="NVR2" s="871"/>
      <c r="NVS2" s="871"/>
      <c r="NVT2" s="871"/>
      <c r="NVU2" s="871"/>
      <c r="NVV2" s="871"/>
      <c r="NVW2" s="871"/>
      <c r="NVX2" s="871"/>
      <c r="NVY2" s="871"/>
      <c r="NVZ2" s="871"/>
      <c r="NWA2" s="871"/>
      <c r="NWB2" s="871"/>
      <c r="NWC2" s="871"/>
      <c r="NWD2" s="871"/>
      <c r="NWE2" s="871"/>
      <c r="NWF2" s="871"/>
      <c r="NWG2" s="871"/>
      <c r="NWH2" s="871"/>
      <c r="NWI2" s="871"/>
      <c r="NWJ2" s="871"/>
      <c r="NWK2" s="871"/>
      <c r="NWL2" s="871"/>
      <c r="NWM2" s="871"/>
      <c r="NWN2" s="871"/>
      <c r="NWO2" s="871"/>
      <c r="NWP2" s="871"/>
      <c r="NWQ2" s="871"/>
      <c r="NWR2" s="871"/>
      <c r="NWS2" s="871"/>
      <c r="NWT2" s="871"/>
      <c r="NWU2" s="871"/>
      <c r="NWV2" s="871"/>
      <c r="NWW2" s="871"/>
      <c r="NWX2" s="871"/>
      <c r="NWY2" s="871"/>
      <c r="NWZ2" s="871"/>
      <c r="NXA2" s="871"/>
      <c r="NXB2" s="871"/>
      <c r="NXC2" s="871"/>
      <c r="NXD2" s="871"/>
      <c r="NXE2" s="871"/>
      <c r="NXF2" s="871"/>
      <c r="NXG2" s="871"/>
      <c r="NXH2" s="871"/>
      <c r="NXI2" s="871"/>
      <c r="NXJ2" s="871"/>
      <c r="NXK2" s="871"/>
      <c r="NXL2" s="871"/>
      <c r="NXM2" s="871"/>
      <c r="NXN2" s="871"/>
      <c r="NXO2" s="871"/>
      <c r="NXP2" s="871"/>
      <c r="NXQ2" s="871"/>
      <c r="NXR2" s="871"/>
      <c r="NXS2" s="871"/>
      <c r="NXT2" s="871"/>
      <c r="NXU2" s="871"/>
      <c r="NXV2" s="871"/>
      <c r="NXW2" s="871"/>
      <c r="NXX2" s="871"/>
      <c r="NXY2" s="871"/>
      <c r="NXZ2" s="871"/>
      <c r="NYA2" s="871"/>
      <c r="NYB2" s="871"/>
      <c r="NYC2" s="871"/>
      <c r="NYD2" s="871"/>
      <c r="NYE2" s="871"/>
      <c r="NYF2" s="871"/>
      <c r="NYG2" s="871"/>
      <c r="NYH2" s="871"/>
      <c r="NYI2" s="871"/>
      <c r="NYJ2" s="871"/>
      <c r="NYK2" s="871"/>
      <c r="NYL2" s="871"/>
      <c r="NYM2" s="871"/>
      <c r="NYN2" s="871"/>
      <c r="NYO2" s="871"/>
      <c r="NYP2" s="871"/>
      <c r="NYQ2" s="871"/>
      <c r="NYR2" s="871"/>
      <c r="NYS2" s="871"/>
      <c r="NYT2" s="871"/>
      <c r="NYU2" s="871"/>
      <c r="NYV2" s="871"/>
      <c r="NYW2" s="871"/>
      <c r="NYX2" s="871"/>
      <c r="NYY2" s="871"/>
      <c r="NYZ2" s="871"/>
      <c r="NZA2" s="871"/>
      <c r="NZB2" s="871"/>
      <c r="NZC2" s="871"/>
      <c r="NZD2" s="871"/>
      <c r="NZE2" s="871"/>
      <c r="NZF2" s="871"/>
      <c r="NZG2" s="871"/>
      <c r="NZH2" s="871"/>
      <c r="NZI2" s="871"/>
      <c r="NZJ2" s="871"/>
      <c r="NZK2" s="871"/>
      <c r="NZL2" s="871"/>
      <c r="NZM2" s="871"/>
      <c r="NZN2" s="871"/>
      <c r="NZO2" s="871"/>
      <c r="NZP2" s="871"/>
      <c r="NZQ2" s="871"/>
      <c r="NZR2" s="871"/>
      <c r="NZS2" s="871"/>
      <c r="NZT2" s="871"/>
      <c r="NZU2" s="871"/>
      <c r="NZV2" s="871"/>
      <c r="NZW2" s="871"/>
      <c r="NZX2" s="871"/>
      <c r="NZY2" s="871"/>
      <c r="NZZ2" s="871"/>
      <c r="OAA2" s="871"/>
      <c r="OAB2" s="871"/>
      <c r="OAC2" s="871"/>
      <c r="OAD2" s="871"/>
      <c r="OAE2" s="871"/>
      <c r="OAF2" s="871"/>
      <c r="OAG2" s="871"/>
      <c r="OAH2" s="871"/>
      <c r="OAI2" s="871"/>
      <c r="OAJ2" s="871"/>
      <c r="OAK2" s="871"/>
      <c r="OAL2" s="871"/>
      <c r="OAM2" s="871"/>
      <c r="OAN2" s="871"/>
      <c r="OAO2" s="871"/>
      <c r="OAP2" s="871"/>
      <c r="OAQ2" s="871"/>
      <c r="OAR2" s="871"/>
      <c r="OAS2" s="871"/>
      <c r="OAT2" s="871"/>
      <c r="OAU2" s="871"/>
      <c r="OAV2" s="871"/>
      <c r="OAW2" s="871"/>
      <c r="OAX2" s="871"/>
      <c r="OAY2" s="871"/>
      <c r="OAZ2" s="871"/>
      <c r="OBA2" s="871"/>
      <c r="OBB2" s="871"/>
      <c r="OBC2" s="871"/>
      <c r="OBD2" s="871"/>
      <c r="OBE2" s="871"/>
      <c r="OBF2" s="871"/>
      <c r="OBG2" s="871"/>
      <c r="OBH2" s="871"/>
      <c r="OBI2" s="871"/>
      <c r="OBJ2" s="871"/>
      <c r="OBK2" s="871"/>
      <c r="OBL2" s="871"/>
      <c r="OBM2" s="871"/>
      <c r="OBN2" s="871"/>
      <c r="OBO2" s="871"/>
      <c r="OBP2" s="871"/>
      <c r="OBQ2" s="871"/>
      <c r="OBR2" s="871"/>
      <c r="OBS2" s="871"/>
      <c r="OBT2" s="871"/>
      <c r="OBU2" s="871"/>
      <c r="OBV2" s="871"/>
      <c r="OBW2" s="871"/>
      <c r="OBX2" s="871"/>
      <c r="OBY2" s="871"/>
      <c r="OBZ2" s="871"/>
      <c r="OCA2" s="871"/>
      <c r="OCB2" s="871"/>
      <c r="OCC2" s="871"/>
      <c r="OCD2" s="871"/>
      <c r="OCE2" s="871"/>
      <c r="OCF2" s="871"/>
      <c r="OCG2" s="871"/>
      <c r="OCH2" s="871"/>
      <c r="OCI2" s="871"/>
      <c r="OCJ2" s="871"/>
      <c r="OCK2" s="871"/>
      <c r="OCL2" s="871"/>
      <c r="OCM2" s="871"/>
      <c r="OCN2" s="871"/>
      <c r="OCO2" s="871"/>
      <c r="OCP2" s="871"/>
      <c r="OCQ2" s="871"/>
      <c r="OCR2" s="871"/>
      <c r="OCS2" s="871"/>
      <c r="OCT2" s="871"/>
      <c r="OCU2" s="871"/>
      <c r="OCV2" s="871"/>
      <c r="OCW2" s="871"/>
      <c r="OCX2" s="871"/>
      <c r="OCY2" s="871"/>
      <c r="OCZ2" s="871"/>
      <c r="ODA2" s="871"/>
      <c r="ODB2" s="871"/>
      <c r="ODC2" s="871"/>
      <c r="ODD2" s="871"/>
      <c r="ODE2" s="871"/>
      <c r="ODF2" s="871"/>
      <c r="ODG2" s="871"/>
      <c r="ODH2" s="871"/>
      <c r="ODI2" s="871"/>
      <c r="ODJ2" s="871"/>
      <c r="ODK2" s="871"/>
      <c r="ODL2" s="871"/>
      <c r="ODM2" s="871"/>
      <c r="ODN2" s="871"/>
      <c r="ODO2" s="871"/>
      <c r="ODP2" s="871"/>
      <c r="ODQ2" s="871"/>
      <c r="ODR2" s="871"/>
      <c r="ODS2" s="871"/>
      <c r="ODT2" s="871"/>
      <c r="ODU2" s="871"/>
      <c r="ODV2" s="871"/>
      <c r="ODW2" s="871"/>
      <c r="ODX2" s="871"/>
      <c r="ODY2" s="871"/>
      <c r="ODZ2" s="871"/>
      <c r="OEA2" s="871"/>
      <c r="OEB2" s="871"/>
      <c r="OEC2" s="871"/>
      <c r="OED2" s="871"/>
      <c r="OEE2" s="871"/>
      <c r="OEF2" s="871"/>
      <c r="OEG2" s="871"/>
      <c r="OEH2" s="871"/>
      <c r="OEI2" s="871"/>
      <c r="OEJ2" s="871"/>
      <c r="OEK2" s="871"/>
      <c r="OEL2" s="871"/>
      <c r="OEM2" s="871"/>
      <c r="OEN2" s="871"/>
      <c r="OEO2" s="871"/>
      <c r="OEP2" s="871"/>
      <c r="OEQ2" s="871"/>
      <c r="OER2" s="871"/>
      <c r="OES2" s="871"/>
      <c r="OET2" s="871"/>
      <c r="OEU2" s="871"/>
      <c r="OEV2" s="871"/>
      <c r="OEW2" s="871"/>
      <c r="OEX2" s="871"/>
      <c r="OEY2" s="871"/>
      <c r="OEZ2" s="871"/>
      <c r="OFA2" s="871"/>
      <c r="OFB2" s="871"/>
      <c r="OFC2" s="871"/>
      <c r="OFD2" s="871"/>
      <c r="OFE2" s="871"/>
      <c r="OFF2" s="871"/>
      <c r="OFG2" s="871"/>
      <c r="OFH2" s="871"/>
      <c r="OFI2" s="871"/>
      <c r="OFJ2" s="871"/>
      <c r="OFK2" s="871"/>
      <c r="OFL2" s="871"/>
      <c r="OFM2" s="871"/>
      <c r="OFN2" s="871"/>
      <c r="OFO2" s="871"/>
      <c r="OFP2" s="871"/>
      <c r="OFQ2" s="871"/>
      <c r="OFR2" s="871"/>
      <c r="OFS2" s="871"/>
      <c r="OFT2" s="871"/>
      <c r="OFU2" s="871"/>
      <c r="OFV2" s="871"/>
      <c r="OFW2" s="871"/>
      <c r="OFX2" s="871"/>
      <c r="OFY2" s="871"/>
      <c r="OFZ2" s="871"/>
      <c r="OGA2" s="871"/>
      <c r="OGB2" s="871"/>
      <c r="OGC2" s="871"/>
      <c r="OGD2" s="871"/>
      <c r="OGE2" s="871"/>
      <c r="OGF2" s="871"/>
      <c r="OGG2" s="871"/>
      <c r="OGH2" s="871"/>
      <c r="OGI2" s="871"/>
      <c r="OGJ2" s="871"/>
      <c r="OGK2" s="871"/>
      <c r="OGL2" s="871"/>
      <c r="OGM2" s="871"/>
      <c r="OGN2" s="871"/>
      <c r="OGO2" s="871"/>
      <c r="OGP2" s="871"/>
      <c r="OGQ2" s="871"/>
      <c r="OGR2" s="871"/>
      <c r="OGS2" s="871"/>
      <c r="OGT2" s="871"/>
      <c r="OGU2" s="871"/>
      <c r="OGV2" s="871"/>
      <c r="OGW2" s="871"/>
      <c r="OGX2" s="871"/>
      <c r="OGY2" s="871"/>
      <c r="OGZ2" s="871"/>
      <c r="OHA2" s="871"/>
      <c r="OHB2" s="871"/>
      <c r="OHC2" s="871"/>
      <c r="OHD2" s="871"/>
      <c r="OHE2" s="871"/>
      <c r="OHF2" s="871"/>
      <c r="OHG2" s="871"/>
      <c r="OHH2" s="871"/>
      <c r="OHI2" s="871"/>
      <c r="OHJ2" s="871"/>
      <c r="OHK2" s="871"/>
      <c r="OHL2" s="871"/>
      <c r="OHM2" s="871"/>
      <c r="OHN2" s="871"/>
      <c r="OHO2" s="871"/>
      <c r="OHP2" s="871"/>
      <c r="OHQ2" s="871"/>
      <c r="OHR2" s="871"/>
      <c r="OHS2" s="871"/>
      <c r="OHT2" s="871"/>
      <c r="OHU2" s="871"/>
      <c r="OHV2" s="871"/>
      <c r="OHW2" s="871"/>
      <c r="OHX2" s="871"/>
      <c r="OHY2" s="871"/>
      <c r="OHZ2" s="871"/>
      <c r="OIA2" s="871"/>
      <c r="OIB2" s="871"/>
      <c r="OIC2" s="871"/>
      <c r="OID2" s="871"/>
      <c r="OIE2" s="871"/>
      <c r="OIF2" s="871"/>
      <c r="OIG2" s="871"/>
      <c r="OIH2" s="871"/>
      <c r="OII2" s="871"/>
      <c r="OIJ2" s="871"/>
      <c r="OIK2" s="871"/>
      <c r="OIL2" s="871"/>
      <c r="OIM2" s="871"/>
      <c r="OIN2" s="871"/>
      <c r="OIO2" s="871"/>
      <c r="OIP2" s="871"/>
      <c r="OIQ2" s="871"/>
      <c r="OIR2" s="871"/>
      <c r="OIS2" s="871"/>
      <c r="OIT2" s="871"/>
      <c r="OIU2" s="871"/>
      <c r="OIV2" s="871"/>
      <c r="OIW2" s="871"/>
      <c r="OIX2" s="871"/>
      <c r="OIY2" s="871"/>
      <c r="OIZ2" s="871"/>
      <c r="OJA2" s="871"/>
      <c r="OJB2" s="871"/>
      <c r="OJC2" s="871"/>
      <c r="OJD2" s="871"/>
      <c r="OJE2" s="871"/>
      <c r="OJF2" s="871"/>
      <c r="OJG2" s="871"/>
      <c r="OJH2" s="871"/>
      <c r="OJI2" s="871"/>
      <c r="OJJ2" s="871"/>
      <c r="OJK2" s="871"/>
      <c r="OJL2" s="871"/>
      <c r="OJM2" s="871"/>
      <c r="OJN2" s="871"/>
      <c r="OJO2" s="871"/>
      <c r="OJP2" s="871"/>
      <c r="OJQ2" s="871"/>
      <c r="OJR2" s="871"/>
      <c r="OJS2" s="871"/>
      <c r="OJT2" s="871"/>
      <c r="OJU2" s="871"/>
      <c r="OJV2" s="871"/>
      <c r="OJW2" s="871"/>
      <c r="OJX2" s="871"/>
      <c r="OJY2" s="871"/>
      <c r="OJZ2" s="871"/>
      <c r="OKA2" s="871"/>
      <c r="OKB2" s="871"/>
      <c r="OKC2" s="871"/>
      <c r="OKD2" s="871"/>
      <c r="OKE2" s="871"/>
      <c r="OKF2" s="871"/>
      <c r="OKG2" s="871"/>
      <c r="OKH2" s="871"/>
      <c r="OKI2" s="871"/>
      <c r="OKJ2" s="871"/>
      <c r="OKK2" s="871"/>
      <c r="OKL2" s="871"/>
      <c r="OKM2" s="871"/>
      <c r="OKN2" s="871"/>
      <c r="OKO2" s="871"/>
      <c r="OKP2" s="871"/>
      <c r="OKQ2" s="871"/>
      <c r="OKR2" s="871"/>
      <c r="OKS2" s="871"/>
      <c r="OKT2" s="871"/>
      <c r="OKU2" s="871"/>
      <c r="OKV2" s="871"/>
      <c r="OKW2" s="871"/>
      <c r="OKX2" s="871"/>
      <c r="OKY2" s="871"/>
      <c r="OKZ2" s="871"/>
      <c r="OLA2" s="871"/>
      <c r="OLB2" s="871"/>
      <c r="OLC2" s="871"/>
      <c r="OLD2" s="871"/>
      <c r="OLE2" s="871"/>
      <c r="OLF2" s="871"/>
      <c r="OLG2" s="871"/>
      <c r="OLH2" s="871"/>
      <c r="OLI2" s="871"/>
      <c r="OLJ2" s="871"/>
      <c r="OLK2" s="871"/>
      <c r="OLL2" s="871"/>
      <c r="OLM2" s="871"/>
      <c r="OLN2" s="871"/>
      <c r="OLO2" s="871"/>
      <c r="OLP2" s="871"/>
      <c r="OLQ2" s="871"/>
      <c r="OLR2" s="871"/>
      <c r="OLS2" s="871"/>
      <c r="OLT2" s="871"/>
      <c r="OLU2" s="871"/>
      <c r="OLV2" s="871"/>
      <c r="OLW2" s="871"/>
      <c r="OLX2" s="871"/>
      <c r="OLY2" s="871"/>
      <c r="OLZ2" s="871"/>
      <c r="OMA2" s="871"/>
      <c r="OMB2" s="871"/>
      <c r="OMC2" s="871"/>
      <c r="OMD2" s="871"/>
      <c r="OME2" s="871"/>
      <c r="OMF2" s="871"/>
      <c r="OMG2" s="871"/>
      <c r="OMH2" s="871"/>
      <c r="OMI2" s="871"/>
      <c r="OMJ2" s="871"/>
      <c r="OMK2" s="871"/>
      <c r="OML2" s="871"/>
      <c r="OMM2" s="871"/>
      <c r="OMN2" s="871"/>
      <c r="OMO2" s="871"/>
      <c r="OMP2" s="871"/>
      <c r="OMQ2" s="871"/>
      <c r="OMR2" s="871"/>
      <c r="OMS2" s="871"/>
      <c r="OMT2" s="871"/>
      <c r="OMU2" s="871"/>
      <c r="OMV2" s="871"/>
      <c r="OMW2" s="871"/>
      <c r="OMX2" s="871"/>
      <c r="OMY2" s="871"/>
      <c r="OMZ2" s="871"/>
      <c r="ONA2" s="871"/>
      <c r="ONB2" s="871"/>
      <c r="ONC2" s="871"/>
      <c r="OND2" s="871"/>
      <c r="ONE2" s="871"/>
      <c r="ONF2" s="871"/>
      <c r="ONG2" s="871"/>
      <c r="ONH2" s="871"/>
      <c r="ONI2" s="871"/>
      <c r="ONJ2" s="871"/>
      <c r="ONK2" s="871"/>
      <c r="ONL2" s="871"/>
      <c r="ONM2" s="871"/>
      <c r="ONN2" s="871"/>
      <c r="ONO2" s="871"/>
      <c r="ONP2" s="871"/>
      <c r="ONQ2" s="871"/>
      <c r="ONR2" s="871"/>
      <c r="ONS2" s="871"/>
      <c r="ONT2" s="871"/>
      <c r="ONU2" s="871"/>
      <c r="ONV2" s="871"/>
      <c r="ONW2" s="871"/>
      <c r="ONX2" s="871"/>
      <c r="ONY2" s="871"/>
      <c r="ONZ2" s="871"/>
      <c r="OOA2" s="871"/>
      <c r="OOB2" s="871"/>
      <c r="OOC2" s="871"/>
      <c r="OOD2" s="871"/>
      <c r="OOE2" s="871"/>
      <c r="OOF2" s="871"/>
      <c r="OOG2" s="871"/>
      <c r="OOH2" s="871"/>
      <c r="OOI2" s="871"/>
      <c r="OOJ2" s="871"/>
      <c r="OOK2" s="871"/>
      <c r="OOL2" s="871"/>
      <c r="OOM2" s="871"/>
      <c r="OON2" s="871"/>
      <c r="OOO2" s="871"/>
      <c r="OOP2" s="871"/>
      <c r="OOQ2" s="871"/>
      <c r="OOR2" s="871"/>
      <c r="OOS2" s="871"/>
      <c r="OOT2" s="871"/>
      <c r="OOU2" s="871"/>
      <c r="OOV2" s="871"/>
      <c r="OOW2" s="871"/>
      <c r="OOX2" s="871"/>
      <c r="OOY2" s="871"/>
      <c r="OOZ2" s="871"/>
      <c r="OPA2" s="871"/>
      <c r="OPB2" s="871"/>
      <c r="OPC2" s="871"/>
      <c r="OPD2" s="871"/>
      <c r="OPE2" s="871"/>
      <c r="OPF2" s="871"/>
      <c r="OPG2" s="871"/>
      <c r="OPH2" s="871"/>
      <c r="OPI2" s="871"/>
      <c r="OPJ2" s="871"/>
      <c r="OPK2" s="871"/>
      <c r="OPL2" s="871"/>
      <c r="OPM2" s="871"/>
      <c r="OPN2" s="871"/>
      <c r="OPO2" s="871"/>
      <c r="OPP2" s="871"/>
      <c r="OPQ2" s="871"/>
      <c r="OPR2" s="871"/>
      <c r="OPS2" s="871"/>
      <c r="OPT2" s="871"/>
      <c r="OPU2" s="871"/>
      <c r="OPV2" s="871"/>
      <c r="OPW2" s="871"/>
      <c r="OPX2" s="871"/>
      <c r="OPY2" s="871"/>
      <c r="OPZ2" s="871"/>
      <c r="OQA2" s="871"/>
      <c r="OQB2" s="871"/>
      <c r="OQC2" s="871"/>
      <c r="OQD2" s="871"/>
      <c r="OQE2" s="871"/>
      <c r="OQF2" s="871"/>
      <c r="OQG2" s="871"/>
      <c r="OQH2" s="871"/>
      <c r="OQI2" s="871"/>
      <c r="OQJ2" s="871"/>
      <c r="OQK2" s="871"/>
      <c r="OQL2" s="871"/>
      <c r="OQM2" s="871"/>
      <c r="OQN2" s="871"/>
      <c r="OQO2" s="871"/>
      <c r="OQP2" s="871"/>
      <c r="OQQ2" s="871"/>
      <c r="OQR2" s="871"/>
      <c r="OQS2" s="871"/>
      <c r="OQT2" s="871"/>
      <c r="OQU2" s="871"/>
      <c r="OQV2" s="871"/>
      <c r="OQW2" s="871"/>
      <c r="OQX2" s="871"/>
      <c r="OQY2" s="871"/>
      <c r="OQZ2" s="871"/>
      <c r="ORA2" s="871"/>
      <c r="ORB2" s="871"/>
      <c r="ORC2" s="871"/>
      <c r="ORD2" s="871"/>
      <c r="ORE2" s="871"/>
      <c r="ORF2" s="871"/>
      <c r="ORG2" s="871"/>
      <c r="ORH2" s="871"/>
      <c r="ORI2" s="871"/>
      <c r="ORJ2" s="871"/>
      <c r="ORK2" s="871"/>
      <c r="ORL2" s="871"/>
      <c r="ORM2" s="871"/>
      <c r="ORN2" s="871"/>
      <c r="ORO2" s="871"/>
      <c r="ORP2" s="871"/>
      <c r="ORQ2" s="871"/>
      <c r="ORR2" s="871"/>
      <c r="ORS2" s="871"/>
      <c r="ORT2" s="871"/>
      <c r="ORU2" s="871"/>
      <c r="ORV2" s="871"/>
      <c r="ORW2" s="871"/>
      <c r="ORX2" s="871"/>
      <c r="ORY2" s="871"/>
      <c r="ORZ2" s="871"/>
      <c r="OSA2" s="871"/>
      <c r="OSB2" s="871"/>
      <c r="OSC2" s="871"/>
      <c r="OSD2" s="871"/>
      <c r="OSE2" s="871"/>
      <c r="OSF2" s="871"/>
      <c r="OSG2" s="871"/>
      <c r="OSH2" s="871"/>
      <c r="OSI2" s="871"/>
      <c r="OSJ2" s="871"/>
      <c r="OSK2" s="871"/>
      <c r="OSL2" s="871"/>
      <c r="OSM2" s="871"/>
      <c r="OSN2" s="871"/>
      <c r="OSO2" s="871"/>
      <c r="OSP2" s="871"/>
      <c r="OSQ2" s="871"/>
      <c r="OSR2" s="871"/>
      <c r="OSS2" s="871"/>
      <c r="OST2" s="871"/>
      <c r="OSU2" s="871"/>
      <c r="OSV2" s="871"/>
      <c r="OSW2" s="871"/>
      <c r="OSX2" s="871"/>
      <c r="OSY2" s="871"/>
      <c r="OSZ2" s="871"/>
      <c r="OTA2" s="871"/>
      <c r="OTB2" s="871"/>
      <c r="OTC2" s="871"/>
      <c r="OTD2" s="871"/>
      <c r="OTE2" s="871"/>
      <c r="OTF2" s="871"/>
      <c r="OTG2" s="871"/>
      <c r="OTH2" s="871"/>
      <c r="OTI2" s="871"/>
      <c r="OTJ2" s="871"/>
      <c r="OTK2" s="871"/>
      <c r="OTL2" s="871"/>
      <c r="OTM2" s="871"/>
      <c r="OTN2" s="871"/>
      <c r="OTO2" s="871"/>
      <c r="OTP2" s="871"/>
      <c r="OTQ2" s="871"/>
      <c r="OTR2" s="871"/>
      <c r="OTS2" s="871"/>
      <c r="OTT2" s="871"/>
      <c r="OTU2" s="871"/>
      <c r="OTV2" s="871"/>
      <c r="OTW2" s="871"/>
      <c r="OTX2" s="871"/>
      <c r="OTY2" s="871"/>
      <c r="OTZ2" s="871"/>
      <c r="OUA2" s="871"/>
      <c r="OUB2" s="871"/>
      <c r="OUC2" s="871"/>
      <c r="OUD2" s="871"/>
      <c r="OUE2" s="871"/>
      <c r="OUF2" s="871"/>
      <c r="OUG2" s="871"/>
      <c r="OUH2" s="871"/>
      <c r="OUI2" s="871"/>
      <c r="OUJ2" s="871"/>
      <c r="OUK2" s="871"/>
      <c r="OUL2" s="871"/>
      <c r="OUM2" s="871"/>
      <c r="OUN2" s="871"/>
      <c r="OUO2" s="871"/>
      <c r="OUP2" s="871"/>
      <c r="OUQ2" s="871"/>
      <c r="OUR2" s="871"/>
      <c r="OUS2" s="871"/>
      <c r="OUT2" s="871"/>
      <c r="OUU2" s="871"/>
      <c r="OUV2" s="871"/>
      <c r="OUW2" s="871"/>
      <c r="OUX2" s="871"/>
      <c r="OUY2" s="871"/>
      <c r="OUZ2" s="871"/>
      <c r="OVA2" s="871"/>
      <c r="OVB2" s="871"/>
      <c r="OVC2" s="871"/>
      <c r="OVD2" s="871"/>
      <c r="OVE2" s="871"/>
      <c r="OVF2" s="871"/>
      <c r="OVG2" s="871"/>
      <c r="OVH2" s="871"/>
      <c r="OVI2" s="871"/>
      <c r="OVJ2" s="871"/>
      <c r="OVK2" s="871"/>
      <c r="OVL2" s="871"/>
      <c r="OVM2" s="871"/>
      <c r="OVN2" s="871"/>
      <c r="OVO2" s="871"/>
      <c r="OVP2" s="871"/>
      <c r="OVQ2" s="871"/>
      <c r="OVR2" s="871"/>
      <c r="OVS2" s="871"/>
      <c r="OVT2" s="871"/>
      <c r="OVU2" s="871"/>
      <c r="OVV2" s="871"/>
      <c r="OVW2" s="871"/>
      <c r="OVX2" s="871"/>
      <c r="OVY2" s="871"/>
      <c r="OVZ2" s="871"/>
      <c r="OWA2" s="871"/>
      <c r="OWB2" s="871"/>
      <c r="OWC2" s="871"/>
      <c r="OWD2" s="871"/>
      <c r="OWE2" s="871"/>
      <c r="OWF2" s="871"/>
      <c r="OWG2" s="871"/>
      <c r="OWH2" s="871"/>
      <c r="OWI2" s="871"/>
      <c r="OWJ2" s="871"/>
      <c r="OWK2" s="871"/>
      <c r="OWL2" s="871"/>
      <c r="OWM2" s="871"/>
      <c r="OWN2" s="871"/>
      <c r="OWO2" s="871"/>
      <c r="OWP2" s="871"/>
      <c r="OWQ2" s="871"/>
      <c r="OWR2" s="871"/>
      <c r="OWS2" s="871"/>
      <c r="OWT2" s="871"/>
      <c r="OWU2" s="871"/>
      <c r="OWV2" s="871"/>
      <c r="OWW2" s="871"/>
      <c r="OWX2" s="871"/>
      <c r="OWY2" s="871"/>
      <c r="OWZ2" s="871"/>
      <c r="OXA2" s="871"/>
      <c r="OXB2" s="871"/>
      <c r="OXC2" s="871"/>
      <c r="OXD2" s="871"/>
      <c r="OXE2" s="871"/>
      <c r="OXF2" s="871"/>
      <c r="OXG2" s="871"/>
      <c r="OXH2" s="871"/>
      <c r="OXI2" s="871"/>
      <c r="OXJ2" s="871"/>
      <c r="OXK2" s="871"/>
      <c r="OXL2" s="871"/>
      <c r="OXM2" s="871"/>
      <c r="OXN2" s="871"/>
      <c r="OXO2" s="871"/>
      <c r="OXP2" s="871"/>
      <c r="OXQ2" s="871"/>
      <c r="OXR2" s="871"/>
      <c r="OXS2" s="871"/>
      <c r="OXT2" s="871"/>
      <c r="OXU2" s="871"/>
      <c r="OXV2" s="871"/>
      <c r="OXW2" s="871"/>
      <c r="OXX2" s="871"/>
      <c r="OXY2" s="871"/>
      <c r="OXZ2" s="871"/>
      <c r="OYA2" s="871"/>
      <c r="OYB2" s="871"/>
      <c r="OYC2" s="871"/>
      <c r="OYD2" s="871"/>
      <c r="OYE2" s="871"/>
      <c r="OYF2" s="871"/>
      <c r="OYG2" s="871"/>
      <c r="OYH2" s="871"/>
      <c r="OYI2" s="871"/>
      <c r="OYJ2" s="871"/>
      <c r="OYK2" s="871"/>
      <c r="OYL2" s="871"/>
      <c r="OYM2" s="871"/>
      <c r="OYN2" s="871"/>
      <c r="OYO2" s="871"/>
      <c r="OYP2" s="871"/>
      <c r="OYQ2" s="871"/>
      <c r="OYR2" s="871"/>
      <c r="OYS2" s="871"/>
      <c r="OYT2" s="871"/>
      <c r="OYU2" s="871"/>
      <c r="OYV2" s="871"/>
      <c r="OYW2" s="871"/>
      <c r="OYX2" s="871"/>
      <c r="OYY2" s="871"/>
      <c r="OYZ2" s="871"/>
      <c r="OZA2" s="871"/>
      <c r="OZB2" s="871"/>
      <c r="OZC2" s="871"/>
      <c r="OZD2" s="871"/>
      <c r="OZE2" s="871"/>
      <c r="OZF2" s="871"/>
      <c r="OZG2" s="871"/>
      <c r="OZH2" s="871"/>
      <c r="OZI2" s="871"/>
      <c r="OZJ2" s="871"/>
      <c r="OZK2" s="871"/>
      <c r="OZL2" s="871"/>
      <c r="OZM2" s="871"/>
      <c r="OZN2" s="871"/>
      <c r="OZO2" s="871"/>
      <c r="OZP2" s="871"/>
      <c r="OZQ2" s="871"/>
      <c r="OZR2" s="871"/>
      <c r="OZS2" s="871"/>
      <c r="OZT2" s="871"/>
      <c r="OZU2" s="871"/>
      <c r="OZV2" s="871"/>
      <c r="OZW2" s="871"/>
      <c r="OZX2" s="871"/>
      <c r="OZY2" s="871"/>
      <c r="OZZ2" s="871"/>
      <c r="PAA2" s="871"/>
      <c r="PAB2" s="871"/>
      <c r="PAC2" s="871"/>
      <c r="PAD2" s="871"/>
      <c r="PAE2" s="871"/>
      <c r="PAF2" s="871"/>
      <c r="PAG2" s="871"/>
      <c r="PAH2" s="871"/>
      <c r="PAI2" s="871"/>
      <c r="PAJ2" s="871"/>
      <c r="PAK2" s="871"/>
      <c r="PAL2" s="871"/>
      <c r="PAM2" s="871"/>
      <c r="PAN2" s="871"/>
      <c r="PAO2" s="871"/>
      <c r="PAP2" s="871"/>
      <c r="PAQ2" s="871"/>
      <c r="PAR2" s="871"/>
      <c r="PAS2" s="871"/>
      <c r="PAT2" s="871"/>
      <c r="PAU2" s="871"/>
      <c r="PAV2" s="871"/>
      <c r="PAW2" s="871"/>
      <c r="PAX2" s="871"/>
      <c r="PAY2" s="871"/>
      <c r="PAZ2" s="871"/>
      <c r="PBA2" s="871"/>
      <c r="PBB2" s="871"/>
      <c r="PBC2" s="871"/>
      <c r="PBD2" s="871"/>
      <c r="PBE2" s="871"/>
      <c r="PBF2" s="871"/>
      <c r="PBG2" s="871"/>
      <c r="PBH2" s="871"/>
      <c r="PBI2" s="871"/>
      <c r="PBJ2" s="871"/>
      <c r="PBK2" s="871"/>
      <c r="PBL2" s="871"/>
      <c r="PBM2" s="871"/>
      <c r="PBN2" s="871"/>
      <c r="PBO2" s="871"/>
      <c r="PBP2" s="871"/>
      <c r="PBQ2" s="871"/>
      <c r="PBR2" s="871"/>
      <c r="PBS2" s="871"/>
      <c r="PBT2" s="871"/>
      <c r="PBU2" s="871"/>
      <c r="PBV2" s="871"/>
      <c r="PBW2" s="871"/>
      <c r="PBX2" s="871"/>
      <c r="PBY2" s="871"/>
      <c r="PBZ2" s="871"/>
      <c r="PCA2" s="871"/>
      <c r="PCB2" s="871"/>
      <c r="PCC2" s="871"/>
      <c r="PCD2" s="871"/>
      <c r="PCE2" s="871"/>
      <c r="PCF2" s="871"/>
      <c r="PCG2" s="871"/>
      <c r="PCH2" s="871"/>
      <c r="PCI2" s="871"/>
      <c r="PCJ2" s="871"/>
      <c r="PCK2" s="871"/>
      <c r="PCL2" s="871"/>
      <c r="PCM2" s="871"/>
      <c r="PCN2" s="871"/>
      <c r="PCO2" s="871"/>
      <c r="PCP2" s="871"/>
      <c r="PCQ2" s="871"/>
      <c r="PCR2" s="871"/>
      <c r="PCS2" s="871"/>
      <c r="PCT2" s="871"/>
      <c r="PCU2" s="871"/>
      <c r="PCV2" s="871"/>
      <c r="PCW2" s="871"/>
      <c r="PCX2" s="871"/>
      <c r="PCY2" s="871"/>
      <c r="PCZ2" s="871"/>
      <c r="PDA2" s="871"/>
      <c r="PDB2" s="871"/>
      <c r="PDC2" s="871"/>
      <c r="PDD2" s="871"/>
      <c r="PDE2" s="871"/>
      <c r="PDF2" s="871"/>
      <c r="PDG2" s="871"/>
      <c r="PDH2" s="871"/>
      <c r="PDI2" s="871"/>
      <c r="PDJ2" s="871"/>
      <c r="PDK2" s="871"/>
      <c r="PDL2" s="871"/>
      <c r="PDM2" s="871"/>
      <c r="PDN2" s="871"/>
      <c r="PDO2" s="871"/>
      <c r="PDP2" s="871"/>
      <c r="PDQ2" s="871"/>
      <c r="PDR2" s="871"/>
      <c r="PDS2" s="871"/>
      <c r="PDT2" s="871"/>
      <c r="PDU2" s="871"/>
      <c r="PDV2" s="871"/>
      <c r="PDW2" s="871"/>
      <c r="PDX2" s="871"/>
      <c r="PDY2" s="871"/>
      <c r="PDZ2" s="871"/>
      <c r="PEA2" s="871"/>
      <c r="PEB2" s="871"/>
      <c r="PEC2" s="871"/>
      <c r="PED2" s="871"/>
      <c r="PEE2" s="871"/>
      <c r="PEF2" s="871"/>
      <c r="PEG2" s="871"/>
      <c r="PEH2" s="871"/>
      <c r="PEI2" s="871"/>
      <c r="PEJ2" s="871"/>
      <c r="PEK2" s="871"/>
      <c r="PEL2" s="871"/>
      <c r="PEM2" s="871"/>
      <c r="PEN2" s="871"/>
      <c r="PEO2" s="871"/>
      <c r="PEP2" s="871"/>
      <c r="PEQ2" s="871"/>
      <c r="PER2" s="871"/>
      <c r="PES2" s="871"/>
      <c r="PET2" s="871"/>
      <c r="PEU2" s="871"/>
      <c r="PEV2" s="871"/>
      <c r="PEW2" s="871"/>
      <c r="PEX2" s="871"/>
      <c r="PEY2" s="871"/>
      <c r="PEZ2" s="871"/>
      <c r="PFA2" s="871"/>
      <c r="PFB2" s="871"/>
      <c r="PFC2" s="871"/>
      <c r="PFD2" s="871"/>
      <c r="PFE2" s="871"/>
      <c r="PFF2" s="871"/>
      <c r="PFG2" s="871"/>
      <c r="PFH2" s="871"/>
      <c r="PFI2" s="871"/>
      <c r="PFJ2" s="871"/>
      <c r="PFK2" s="871"/>
      <c r="PFL2" s="871"/>
      <c r="PFM2" s="871"/>
      <c r="PFN2" s="871"/>
      <c r="PFO2" s="871"/>
      <c r="PFP2" s="871"/>
      <c r="PFQ2" s="871"/>
      <c r="PFR2" s="871"/>
      <c r="PFS2" s="871"/>
      <c r="PFT2" s="871"/>
      <c r="PFU2" s="871"/>
      <c r="PFV2" s="871"/>
      <c r="PFW2" s="871"/>
      <c r="PFX2" s="871"/>
      <c r="PFY2" s="871"/>
      <c r="PFZ2" s="871"/>
      <c r="PGA2" s="871"/>
      <c r="PGB2" s="871"/>
      <c r="PGC2" s="871"/>
      <c r="PGD2" s="871"/>
      <c r="PGE2" s="871"/>
      <c r="PGF2" s="871"/>
      <c r="PGG2" s="871"/>
      <c r="PGH2" s="871"/>
      <c r="PGI2" s="871"/>
      <c r="PGJ2" s="871"/>
      <c r="PGK2" s="871"/>
      <c r="PGL2" s="871"/>
      <c r="PGM2" s="871"/>
      <c r="PGN2" s="871"/>
      <c r="PGO2" s="871"/>
      <c r="PGP2" s="871"/>
      <c r="PGQ2" s="871"/>
      <c r="PGR2" s="871"/>
      <c r="PGS2" s="871"/>
      <c r="PGT2" s="871"/>
      <c r="PGU2" s="871"/>
      <c r="PGV2" s="871"/>
      <c r="PGW2" s="871"/>
      <c r="PGX2" s="871"/>
      <c r="PGY2" s="871"/>
      <c r="PGZ2" s="871"/>
      <c r="PHA2" s="871"/>
      <c r="PHB2" s="871"/>
      <c r="PHC2" s="871"/>
      <c r="PHD2" s="871"/>
      <c r="PHE2" s="871"/>
      <c r="PHF2" s="871"/>
      <c r="PHG2" s="871"/>
      <c r="PHH2" s="871"/>
      <c r="PHI2" s="871"/>
      <c r="PHJ2" s="871"/>
      <c r="PHK2" s="871"/>
      <c r="PHL2" s="871"/>
      <c r="PHM2" s="871"/>
      <c r="PHN2" s="871"/>
      <c r="PHO2" s="871"/>
      <c r="PHP2" s="871"/>
      <c r="PHQ2" s="871"/>
      <c r="PHR2" s="871"/>
      <c r="PHS2" s="871"/>
      <c r="PHT2" s="871"/>
      <c r="PHU2" s="871"/>
      <c r="PHV2" s="871"/>
      <c r="PHW2" s="871"/>
      <c r="PHX2" s="871"/>
      <c r="PHY2" s="871"/>
      <c r="PHZ2" s="871"/>
      <c r="PIA2" s="871"/>
      <c r="PIB2" s="871"/>
      <c r="PIC2" s="871"/>
      <c r="PID2" s="871"/>
      <c r="PIE2" s="871"/>
      <c r="PIF2" s="871"/>
      <c r="PIG2" s="871"/>
      <c r="PIH2" s="871"/>
      <c r="PII2" s="871"/>
      <c r="PIJ2" s="871"/>
      <c r="PIK2" s="871"/>
      <c r="PIL2" s="871"/>
      <c r="PIM2" s="871"/>
      <c r="PIN2" s="871"/>
      <c r="PIO2" s="871"/>
      <c r="PIP2" s="871"/>
      <c r="PIQ2" s="871"/>
      <c r="PIR2" s="871"/>
      <c r="PIS2" s="871"/>
      <c r="PIT2" s="871"/>
      <c r="PIU2" s="871"/>
      <c r="PIV2" s="871"/>
      <c r="PIW2" s="871"/>
      <c r="PIX2" s="871"/>
      <c r="PIY2" s="871"/>
      <c r="PIZ2" s="871"/>
      <c r="PJA2" s="871"/>
      <c r="PJB2" s="871"/>
      <c r="PJC2" s="871"/>
      <c r="PJD2" s="871"/>
      <c r="PJE2" s="871"/>
      <c r="PJF2" s="871"/>
      <c r="PJG2" s="871"/>
      <c r="PJH2" s="871"/>
      <c r="PJI2" s="871"/>
      <c r="PJJ2" s="871"/>
      <c r="PJK2" s="871"/>
      <c r="PJL2" s="871"/>
      <c r="PJM2" s="871"/>
      <c r="PJN2" s="871"/>
      <c r="PJO2" s="871"/>
      <c r="PJP2" s="871"/>
      <c r="PJQ2" s="871"/>
      <c r="PJR2" s="871"/>
      <c r="PJS2" s="871"/>
      <c r="PJT2" s="871"/>
      <c r="PJU2" s="871"/>
      <c r="PJV2" s="871"/>
      <c r="PJW2" s="871"/>
      <c r="PJX2" s="871"/>
      <c r="PJY2" s="871"/>
      <c r="PJZ2" s="871"/>
      <c r="PKA2" s="871"/>
      <c r="PKB2" s="871"/>
      <c r="PKC2" s="871"/>
      <c r="PKD2" s="871"/>
      <c r="PKE2" s="871"/>
      <c r="PKF2" s="871"/>
      <c r="PKG2" s="871"/>
      <c r="PKH2" s="871"/>
      <c r="PKI2" s="871"/>
      <c r="PKJ2" s="871"/>
      <c r="PKK2" s="871"/>
      <c r="PKL2" s="871"/>
      <c r="PKM2" s="871"/>
      <c r="PKN2" s="871"/>
      <c r="PKO2" s="871"/>
      <c r="PKP2" s="871"/>
      <c r="PKQ2" s="871"/>
      <c r="PKR2" s="871"/>
      <c r="PKS2" s="871"/>
      <c r="PKT2" s="871"/>
      <c r="PKU2" s="871"/>
      <c r="PKV2" s="871"/>
      <c r="PKW2" s="871"/>
      <c r="PKX2" s="871"/>
      <c r="PKY2" s="871"/>
      <c r="PKZ2" s="871"/>
      <c r="PLA2" s="871"/>
      <c r="PLB2" s="871"/>
      <c r="PLC2" s="871"/>
      <c r="PLD2" s="871"/>
      <c r="PLE2" s="871"/>
      <c r="PLF2" s="871"/>
      <c r="PLG2" s="871"/>
      <c r="PLH2" s="871"/>
      <c r="PLI2" s="871"/>
      <c r="PLJ2" s="871"/>
      <c r="PLK2" s="871"/>
      <c r="PLL2" s="871"/>
      <c r="PLM2" s="871"/>
      <c r="PLN2" s="871"/>
      <c r="PLO2" s="871"/>
      <c r="PLP2" s="871"/>
      <c r="PLQ2" s="871"/>
      <c r="PLR2" s="871"/>
      <c r="PLS2" s="871"/>
      <c r="PLT2" s="871"/>
      <c r="PLU2" s="871"/>
      <c r="PLV2" s="871"/>
      <c r="PLW2" s="871"/>
      <c r="PLX2" s="871"/>
      <c r="PLY2" s="871"/>
      <c r="PLZ2" s="871"/>
      <c r="PMA2" s="871"/>
      <c r="PMB2" s="871"/>
      <c r="PMC2" s="871"/>
      <c r="PMD2" s="871"/>
      <c r="PME2" s="871"/>
      <c r="PMF2" s="871"/>
      <c r="PMG2" s="871"/>
      <c r="PMH2" s="871"/>
      <c r="PMI2" s="871"/>
      <c r="PMJ2" s="871"/>
      <c r="PMK2" s="871"/>
      <c r="PML2" s="871"/>
      <c r="PMM2" s="871"/>
      <c r="PMN2" s="871"/>
      <c r="PMO2" s="871"/>
      <c r="PMP2" s="871"/>
      <c r="PMQ2" s="871"/>
      <c r="PMR2" s="871"/>
      <c r="PMS2" s="871"/>
      <c r="PMT2" s="871"/>
      <c r="PMU2" s="871"/>
      <c r="PMV2" s="871"/>
      <c r="PMW2" s="871"/>
      <c r="PMX2" s="871"/>
      <c r="PMY2" s="871"/>
      <c r="PMZ2" s="871"/>
      <c r="PNA2" s="871"/>
      <c r="PNB2" s="871"/>
      <c r="PNC2" s="871"/>
      <c r="PND2" s="871"/>
      <c r="PNE2" s="871"/>
      <c r="PNF2" s="871"/>
      <c r="PNG2" s="871"/>
      <c r="PNH2" s="871"/>
      <c r="PNI2" s="871"/>
      <c r="PNJ2" s="871"/>
      <c r="PNK2" s="871"/>
      <c r="PNL2" s="871"/>
      <c r="PNM2" s="871"/>
      <c r="PNN2" s="871"/>
      <c r="PNO2" s="871"/>
      <c r="PNP2" s="871"/>
      <c r="PNQ2" s="871"/>
      <c r="PNR2" s="871"/>
      <c r="PNS2" s="871"/>
      <c r="PNT2" s="871"/>
      <c r="PNU2" s="871"/>
      <c r="PNV2" s="871"/>
      <c r="PNW2" s="871"/>
      <c r="PNX2" s="871"/>
      <c r="PNY2" s="871"/>
      <c r="PNZ2" s="871"/>
      <c r="POA2" s="871"/>
      <c r="POB2" s="871"/>
      <c r="POC2" s="871"/>
      <c r="POD2" s="871"/>
      <c r="POE2" s="871"/>
      <c r="POF2" s="871"/>
      <c r="POG2" s="871"/>
      <c r="POH2" s="871"/>
      <c r="POI2" s="871"/>
      <c r="POJ2" s="871"/>
      <c r="POK2" s="871"/>
      <c r="POL2" s="871"/>
      <c r="POM2" s="871"/>
      <c r="PON2" s="871"/>
      <c r="POO2" s="871"/>
      <c r="POP2" s="871"/>
      <c r="POQ2" s="871"/>
      <c r="POR2" s="871"/>
      <c r="POS2" s="871"/>
      <c r="POT2" s="871"/>
      <c r="POU2" s="871"/>
      <c r="POV2" s="871"/>
      <c r="POW2" s="871"/>
      <c r="POX2" s="871"/>
      <c r="POY2" s="871"/>
      <c r="POZ2" s="871"/>
      <c r="PPA2" s="871"/>
      <c r="PPB2" s="871"/>
      <c r="PPC2" s="871"/>
      <c r="PPD2" s="871"/>
      <c r="PPE2" s="871"/>
      <c r="PPF2" s="871"/>
      <c r="PPG2" s="871"/>
      <c r="PPH2" s="871"/>
      <c r="PPI2" s="871"/>
      <c r="PPJ2" s="871"/>
      <c r="PPK2" s="871"/>
      <c r="PPL2" s="871"/>
      <c r="PPM2" s="871"/>
      <c r="PPN2" s="871"/>
      <c r="PPO2" s="871"/>
      <c r="PPP2" s="871"/>
      <c r="PPQ2" s="871"/>
      <c r="PPR2" s="871"/>
      <c r="PPS2" s="871"/>
      <c r="PPT2" s="871"/>
      <c r="PPU2" s="871"/>
      <c r="PPV2" s="871"/>
      <c r="PPW2" s="871"/>
      <c r="PPX2" s="871"/>
      <c r="PPY2" s="871"/>
      <c r="PPZ2" s="871"/>
      <c r="PQA2" s="871"/>
      <c r="PQB2" s="871"/>
      <c r="PQC2" s="871"/>
      <c r="PQD2" s="871"/>
      <c r="PQE2" s="871"/>
      <c r="PQF2" s="871"/>
      <c r="PQG2" s="871"/>
      <c r="PQH2" s="871"/>
      <c r="PQI2" s="871"/>
      <c r="PQJ2" s="871"/>
      <c r="PQK2" s="871"/>
      <c r="PQL2" s="871"/>
      <c r="PQM2" s="871"/>
      <c r="PQN2" s="871"/>
      <c r="PQO2" s="871"/>
      <c r="PQP2" s="871"/>
      <c r="PQQ2" s="871"/>
      <c r="PQR2" s="871"/>
      <c r="PQS2" s="871"/>
      <c r="PQT2" s="871"/>
      <c r="PQU2" s="871"/>
      <c r="PQV2" s="871"/>
      <c r="PQW2" s="871"/>
      <c r="PQX2" s="871"/>
      <c r="PQY2" s="871"/>
      <c r="PQZ2" s="871"/>
      <c r="PRA2" s="871"/>
      <c r="PRB2" s="871"/>
      <c r="PRC2" s="871"/>
      <c r="PRD2" s="871"/>
      <c r="PRE2" s="871"/>
      <c r="PRF2" s="871"/>
      <c r="PRG2" s="871"/>
      <c r="PRH2" s="871"/>
      <c r="PRI2" s="871"/>
      <c r="PRJ2" s="871"/>
      <c r="PRK2" s="871"/>
      <c r="PRL2" s="871"/>
      <c r="PRM2" s="871"/>
      <c r="PRN2" s="871"/>
      <c r="PRO2" s="871"/>
      <c r="PRP2" s="871"/>
      <c r="PRQ2" s="871"/>
      <c r="PRR2" s="871"/>
      <c r="PRS2" s="871"/>
      <c r="PRT2" s="871"/>
      <c r="PRU2" s="871"/>
      <c r="PRV2" s="871"/>
      <c r="PRW2" s="871"/>
      <c r="PRX2" s="871"/>
      <c r="PRY2" s="871"/>
      <c r="PRZ2" s="871"/>
      <c r="PSA2" s="871"/>
      <c r="PSB2" s="871"/>
      <c r="PSC2" s="871"/>
      <c r="PSD2" s="871"/>
      <c r="PSE2" s="871"/>
      <c r="PSF2" s="871"/>
      <c r="PSG2" s="871"/>
      <c r="PSH2" s="871"/>
      <c r="PSI2" s="871"/>
      <c r="PSJ2" s="871"/>
      <c r="PSK2" s="871"/>
      <c r="PSL2" s="871"/>
      <c r="PSM2" s="871"/>
      <c r="PSN2" s="871"/>
      <c r="PSO2" s="871"/>
      <c r="PSP2" s="871"/>
      <c r="PSQ2" s="871"/>
      <c r="PSR2" s="871"/>
      <c r="PSS2" s="871"/>
      <c r="PST2" s="871"/>
      <c r="PSU2" s="871"/>
      <c r="PSV2" s="871"/>
      <c r="PSW2" s="871"/>
      <c r="PSX2" s="871"/>
      <c r="PSY2" s="871"/>
      <c r="PSZ2" s="871"/>
      <c r="PTA2" s="871"/>
      <c r="PTB2" s="871"/>
      <c r="PTC2" s="871"/>
      <c r="PTD2" s="871"/>
      <c r="PTE2" s="871"/>
      <c r="PTF2" s="871"/>
      <c r="PTG2" s="871"/>
      <c r="PTH2" s="871"/>
      <c r="PTI2" s="871"/>
      <c r="PTJ2" s="871"/>
      <c r="PTK2" s="871"/>
      <c r="PTL2" s="871"/>
      <c r="PTM2" s="871"/>
      <c r="PTN2" s="871"/>
      <c r="PTO2" s="871"/>
      <c r="PTP2" s="871"/>
      <c r="PTQ2" s="871"/>
      <c r="PTR2" s="871"/>
      <c r="PTS2" s="871"/>
      <c r="PTT2" s="871"/>
      <c r="PTU2" s="871"/>
      <c r="PTV2" s="871"/>
      <c r="PTW2" s="871"/>
      <c r="PTX2" s="871"/>
      <c r="PTY2" s="871"/>
      <c r="PTZ2" s="871"/>
      <c r="PUA2" s="871"/>
      <c r="PUB2" s="871"/>
      <c r="PUC2" s="871"/>
      <c r="PUD2" s="871"/>
      <c r="PUE2" s="871"/>
      <c r="PUF2" s="871"/>
      <c r="PUG2" s="871"/>
      <c r="PUH2" s="871"/>
      <c r="PUI2" s="871"/>
      <c r="PUJ2" s="871"/>
      <c r="PUK2" s="871"/>
      <c r="PUL2" s="871"/>
      <c r="PUM2" s="871"/>
      <c r="PUN2" s="871"/>
      <c r="PUO2" s="871"/>
      <c r="PUP2" s="871"/>
      <c r="PUQ2" s="871"/>
      <c r="PUR2" s="871"/>
      <c r="PUS2" s="871"/>
      <c r="PUT2" s="871"/>
      <c r="PUU2" s="871"/>
      <c r="PUV2" s="871"/>
      <c r="PUW2" s="871"/>
      <c r="PUX2" s="871"/>
      <c r="PUY2" s="871"/>
      <c r="PUZ2" s="871"/>
      <c r="PVA2" s="871"/>
      <c r="PVB2" s="871"/>
      <c r="PVC2" s="871"/>
      <c r="PVD2" s="871"/>
      <c r="PVE2" s="871"/>
      <c r="PVF2" s="871"/>
      <c r="PVG2" s="871"/>
      <c r="PVH2" s="871"/>
      <c r="PVI2" s="871"/>
      <c r="PVJ2" s="871"/>
      <c r="PVK2" s="871"/>
      <c r="PVL2" s="871"/>
      <c r="PVM2" s="871"/>
      <c r="PVN2" s="871"/>
      <c r="PVO2" s="871"/>
      <c r="PVP2" s="871"/>
      <c r="PVQ2" s="871"/>
      <c r="PVR2" s="871"/>
      <c r="PVS2" s="871"/>
      <c r="PVT2" s="871"/>
      <c r="PVU2" s="871"/>
      <c r="PVV2" s="871"/>
      <c r="PVW2" s="871"/>
      <c r="PVX2" s="871"/>
      <c r="PVY2" s="871"/>
      <c r="PVZ2" s="871"/>
      <c r="PWA2" s="871"/>
      <c r="PWB2" s="871"/>
      <c r="PWC2" s="871"/>
      <c r="PWD2" s="871"/>
      <c r="PWE2" s="871"/>
      <c r="PWF2" s="871"/>
      <c r="PWG2" s="871"/>
      <c r="PWH2" s="871"/>
      <c r="PWI2" s="871"/>
      <c r="PWJ2" s="871"/>
      <c r="PWK2" s="871"/>
      <c r="PWL2" s="871"/>
      <c r="PWM2" s="871"/>
      <c r="PWN2" s="871"/>
      <c r="PWO2" s="871"/>
      <c r="PWP2" s="871"/>
      <c r="PWQ2" s="871"/>
      <c r="PWR2" s="871"/>
      <c r="PWS2" s="871"/>
      <c r="PWT2" s="871"/>
      <c r="PWU2" s="871"/>
      <c r="PWV2" s="871"/>
      <c r="PWW2" s="871"/>
      <c r="PWX2" s="871"/>
      <c r="PWY2" s="871"/>
      <c r="PWZ2" s="871"/>
      <c r="PXA2" s="871"/>
      <c r="PXB2" s="871"/>
      <c r="PXC2" s="871"/>
      <c r="PXD2" s="871"/>
      <c r="PXE2" s="871"/>
      <c r="PXF2" s="871"/>
      <c r="PXG2" s="871"/>
      <c r="PXH2" s="871"/>
      <c r="PXI2" s="871"/>
      <c r="PXJ2" s="871"/>
      <c r="PXK2" s="871"/>
      <c r="PXL2" s="871"/>
      <c r="PXM2" s="871"/>
      <c r="PXN2" s="871"/>
      <c r="PXO2" s="871"/>
      <c r="PXP2" s="871"/>
      <c r="PXQ2" s="871"/>
      <c r="PXR2" s="871"/>
      <c r="PXS2" s="871"/>
      <c r="PXT2" s="871"/>
      <c r="PXU2" s="871"/>
      <c r="PXV2" s="871"/>
      <c r="PXW2" s="871"/>
      <c r="PXX2" s="871"/>
      <c r="PXY2" s="871"/>
      <c r="PXZ2" s="871"/>
      <c r="PYA2" s="871"/>
      <c r="PYB2" s="871"/>
      <c r="PYC2" s="871"/>
      <c r="PYD2" s="871"/>
      <c r="PYE2" s="871"/>
      <c r="PYF2" s="871"/>
      <c r="PYG2" s="871"/>
      <c r="PYH2" s="871"/>
      <c r="PYI2" s="871"/>
      <c r="PYJ2" s="871"/>
      <c r="PYK2" s="871"/>
      <c r="PYL2" s="871"/>
      <c r="PYM2" s="871"/>
      <c r="PYN2" s="871"/>
      <c r="PYO2" s="871"/>
      <c r="PYP2" s="871"/>
      <c r="PYQ2" s="871"/>
      <c r="PYR2" s="871"/>
      <c r="PYS2" s="871"/>
      <c r="PYT2" s="871"/>
      <c r="PYU2" s="871"/>
      <c r="PYV2" s="871"/>
      <c r="PYW2" s="871"/>
      <c r="PYX2" s="871"/>
      <c r="PYY2" s="871"/>
      <c r="PYZ2" s="871"/>
      <c r="PZA2" s="871"/>
      <c r="PZB2" s="871"/>
      <c r="PZC2" s="871"/>
      <c r="PZD2" s="871"/>
      <c r="PZE2" s="871"/>
      <c r="PZF2" s="871"/>
      <c r="PZG2" s="871"/>
      <c r="PZH2" s="871"/>
      <c r="PZI2" s="871"/>
      <c r="PZJ2" s="871"/>
      <c r="PZK2" s="871"/>
      <c r="PZL2" s="871"/>
      <c r="PZM2" s="871"/>
      <c r="PZN2" s="871"/>
      <c r="PZO2" s="871"/>
      <c r="PZP2" s="871"/>
      <c r="PZQ2" s="871"/>
      <c r="PZR2" s="871"/>
      <c r="PZS2" s="871"/>
      <c r="PZT2" s="871"/>
      <c r="PZU2" s="871"/>
      <c r="PZV2" s="871"/>
      <c r="PZW2" s="871"/>
      <c r="PZX2" s="871"/>
      <c r="PZY2" s="871"/>
      <c r="PZZ2" s="871"/>
      <c r="QAA2" s="871"/>
      <c r="QAB2" s="871"/>
      <c r="QAC2" s="871"/>
      <c r="QAD2" s="871"/>
      <c r="QAE2" s="871"/>
      <c r="QAF2" s="871"/>
      <c r="QAG2" s="871"/>
      <c r="QAH2" s="871"/>
      <c r="QAI2" s="871"/>
      <c r="QAJ2" s="871"/>
      <c r="QAK2" s="871"/>
      <c r="QAL2" s="871"/>
      <c r="QAM2" s="871"/>
      <c r="QAN2" s="871"/>
      <c r="QAO2" s="871"/>
      <c r="QAP2" s="871"/>
      <c r="QAQ2" s="871"/>
      <c r="QAR2" s="871"/>
      <c r="QAS2" s="871"/>
      <c r="QAT2" s="871"/>
      <c r="QAU2" s="871"/>
      <c r="QAV2" s="871"/>
      <c r="QAW2" s="871"/>
      <c r="QAX2" s="871"/>
      <c r="QAY2" s="871"/>
      <c r="QAZ2" s="871"/>
      <c r="QBA2" s="871"/>
      <c r="QBB2" s="871"/>
      <c r="QBC2" s="871"/>
      <c r="QBD2" s="871"/>
      <c r="QBE2" s="871"/>
      <c r="QBF2" s="871"/>
      <c r="QBG2" s="871"/>
      <c r="QBH2" s="871"/>
      <c r="QBI2" s="871"/>
      <c r="QBJ2" s="871"/>
      <c r="QBK2" s="871"/>
      <c r="QBL2" s="871"/>
      <c r="QBM2" s="871"/>
      <c r="QBN2" s="871"/>
      <c r="QBO2" s="871"/>
      <c r="QBP2" s="871"/>
      <c r="QBQ2" s="871"/>
      <c r="QBR2" s="871"/>
      <c r="QBS2" s="871"/>
      <c r="QBT2" s="871"/>
      <c r="QBU2" s="871"/>
      <c r="QBV2" s="871"/>
      <c r="QBW2" s="871"/>
      <c r="QBX2" s="871"/>
      <c r="QBY2" s="871"/>
      <c r="QBZ2" s="871"/>
      <c r="QCA2" s="871"/>
      <c r="QCB2" s="871"/>
      <c r="QCC2" s="871"/>
      <c r="QCD2" s="871"/>
      <c r="QCE2" s="871"/>
      <c r="QCF2" s="871"/>
      <c r="QCG2" s="871"/>
      <c r="QCH2" s="871"/>
      <c r="QCI2" s="871"/>
      <c r="QCJ2" s="871"/>
      <c r="QCK2" s="871"/>
      <c r="QCL2" s="871"/>
      <c r="QCM2" s="871"/>
      <c r="QCN2" s="871"/>
      <c r="QCO2" s="871"/>
      <c r="QCP2" s="871"/>
      <c r="QCQ2" s="871"/>
      <c r="QCR2" s="871"/>
      <c r="QCS2" s="871"/>
      <c r="QCT2" s="871"/>
      <c r="QCU2" s="871"/>
      <c r="QCV2" s="871"/>
      <c r="QCW2" s="871"/>
      <c r="QCX2" s="871"/>
      <c r="QCY2" s="871"/>
      <c r="QCZ2" s="871"/>
      <c r="QDA2" s="871"/>
      <c r="QDB2" s="871"/>
      <c r="QDC2" s="871"/>
      <c r="QDD2" s="871"/>
      <c r="QDE2" s="871"/>
      <c r="QDF2" s="871"/>
      <c r="QDG2" s="871"/>
      <c r="QDH2" s="871"/>
      <c r="QDI2" s="871"/>
      <c r="QDJ2" s="871"/>
      <c r="QDK2" s="871"/>
      <c r="QDL2" s="871"/>
      <c r="QDM2" s="871"/>
      <c r="QDN2" s="871"/>
      <c r="QDO2" s="871"/>
      <c r="QDP2" s="871"/>
      <c r="QDQ2" s="871"/>
      <c r="QDR2" s="871"/>
      <c r="QDS2" s="871"/>
      <c r="QDT2" s="871"/>
      <c r="QDU2" s="871"/>
      <c r="QDV2" s="871"/>
      <c r="QDW2" s="871"/>
      <c r="QDX2" s="871"/>
      <c r="QDY2" s="871"/>
      <c r="QDZ2" s="871"/>
      <c r="QEA2" s="871"/>
      <c r="QEB2" s="871"/>
      <c r="QEC2" s="871"/>
      <c r="QED2" s="871"/>
      <c r="QEE2" s="871"/>
      <c r="QEF2" s="871"/>
      <c r="QEG2" s="871"/>
      <c r="QEH2" s="871"/>
      <c r="QEI2" s="871"/>
      <c r="QEJ2" s="871"/>
      <c r="QEK2" s="871"/>
      <c r="QEL2" s="871"/>
      <c r="QEM2" s="871"/>
      <c r="QEN2" s="871"/>
      <c r="QEO2" s="871"/>
      <c r="QEP2" s="871"/>
      <c r="QEQ2" s="871"/>
      <c r="QER2" s="871"/>
      <c r="QES2" s="871"/>
      <c r="QET2" s="871"/>
      <c r="QEU2" s="871"/>
      <c r="QEV2" s="871"/>
      <c r="QEW2" s="871"/>
      <c r="QEX2" s="871"/>
      <c r="QEY2" s="871"/>
      <c r="QEZ2" s="871"/>
      <c r="QFA2" s="871"/>
      <c r="QFB2" s="871"/>
      <c r="QFC2" s="871"/>
      <c r="QFD2" s="871"/>
      <c r="QFE2" s="871"/>
      <c r="QFF2" s="871"/>
      <c r="QFG2" s="871"/>
      <c r="QFH2" s="871"/>
      <c r="QFI2" s="871"/>
      <c r="QFJ2" s="871"/>
      <c r="QFK2" s="871"/>
      <c r="QFL2" s="871"/>
      <c r="QFM2" s="871"/>
      <c r="QFN2" s="871"/>
      <c r="QFO2" s="871"/>
      <c r="QFP2" s="871"/>
      <c r="QFQ2" s="871"/>
      <c r="QFR2" s="871"/>
      <c r="QFS2" s="871"/>
      <c r="QFT2" s="871"/>
      <c r="QFU2" s="871"/>
      <c r="QFV2" s="871"/>
      <c r="QFW2" s="871"/>
      <c r="QFX2" s="871"/>
      <c r="QFY2" s="871"/>
      <c r="QFZ2" s="871"/>
      <c r="QGA2" s="871"/>
      <c r="QGB2" s="871"/>
      <c r="QGC2" s="871"/>
      <c r="QGD2" s="871"/>
      <c r="QGE2" s="871"/>
      <c r="QGF2" s="871"/>
      <c r="QGG2" s="871"/>
      <c r="QGH2" s="871"/>
      <c r="QGI2" s="871"/>
      <c r="QGJ2" s="871"/>
      <c r="QGK2" s="871"/>
      <c r="QGL2" s="871"/>
      <c r="QGM2" s="871"/>
      <c r="QGN2" s="871"/>
      <c r="QGO2" s="871"/>
      <c r="QGP2" s="871"/>
      <c r="QGQ2" s="871"/>
      <c r="QGR2" s="871"/>
      <c r="QGS2" s="871"/>
      <c r="QGT2" s="871"/>
      <c r="QGU2" s="871"/>
      <c r="QGV2" s="871"/>
      <c r="QGW2" s="871"/>
      <c r="QGX2" s="871"/>
      <c r="QGY2" s="871"/>
      <c r="QGZ2" s="871"/>
      <c r="QHA2" s="871"/>
      <c r="QHB2" s="871"/>
      <c r="QHC2" s="871"/>
      <c r="QHD2" s="871"/>
      <c r="QHE2" s="871"/>
      <c r="QHF2" s="871"/>
      <c r="QHG2" s="871"/>
      <c r="QHH2" s="871"/>
      <c r="QHI2" s="871"/>
      <c r="QHJ2" s="871"/>
      <c r="QHK2" s="871"/>
      <c r="QHL2" s="871"/>
      <c r="QHM2" s="871"/>
      <c r="QHN2" s="871"/>
      <c r="QHO2" s="871"/>
      <c r="QHP2" s="871"/>
      <c r="QHQ2" s="871"/>
      <c r="QHR2" s="871"/>
      <c r="QHS2" s="871"/>
      <c r="QHT2" s="871"/>
      <c r="QHU2" s="871"/>
      <c r="QHV2" s="871"/>
      <c r="QHW2" s="871"/>
      <c r="QHX2" s="871"/>
      <c r="QHY2" s="871"/>
      <c r="QHZ2" s="871"/>
      <c r="QIA2" s="871"/>
      <c r="QIB2" s="871"/>
      <c r="QIC2" s="871"/>
      <c r="QID2" s="871"/>
      <c r="QIE2" s="871"/>
      <c r="QIF2" s="871"/>
      <c r="QIG2" s="871"/>
      <c r="QIH2" s="871"/>
      <c r="QII2" s="871"/>
      <c r="QIJ2" s="871"/>
      <c r="QIK2" s="871"/>
      <c r="QIL2" s="871"/>
      <c r="QIM2" s="871"/>
      <c r="QIN2" s="871"/>
      <c r="QIO2" s="871"/>
      <c r="QIP2" s="871"/>
      <c r="QIQ2" s="871"/>
      <c r="QIR2" s="871"/>
      <c r="QIS2" s="871"/>
      <c r="QIT2" s="871"/>
      <c r="QIU2" s="871"/>
      <c r="QIV2" s="871"/>
      <c r="QIW2" s="871"/>
      <c r="QIX2" s="871"/>
      <c r="QIY2" s="871"/>
      <c r="QIZ2" s="871"/>
      <c r="QJA2" s="871"/>
      <c r="QJB2" s="871"/>
      <c r="QJC2" s="871"/>
      <c r="QJD2" s="871"/>
      <c r="QJE2" s="871"/>
      <c r="QJF2" s="871"/>
      <c r="QJG2" s="871"/>
      <c r="QJH2" s="871"/>
      <c r="QJI2" s="871"/>
      <c r="QJJ2" s="871"/>
      <c r="QJK2" s="871"/>
      <c r="QJL2" s="871"/>
      <c r="QJM2" s="871"/>
      <c r="QJN2" s="871"/>
      <c r="QJO2" s="871"/>
      <c r="QJP2" s="871"/>
      <c r="QJQ2" s="871"/>
      <c r="QJR2" s="871"/>
      <c r="QJS2" s="871"/>
      <c r="QJT2" s="871"/>
      <c r="QJU2" s="871"/>
      <c r="QJV2" s="871"/>
      <c r="QJW2" s="871"/>
      <c r="QJX2" s="871"/>
      <c r="QJY2" s="871"/>
      <c r="QJZ2" s="871"/>
      <c r="QKA2" s="871"/>
      <c r="QKB2" s="871"/>
      <c r="QKC2" s="871"/>
      <c r="QKD2" s="871"/>
      <c r="QKE2" s="871"/>
      <c r="QKF2" s="871"/>
      <c r="QKG2" s="871"/>
      <c r="QKH2" s="871"/>
      <c r="QKI2" s="871"/>
      <c r="QKJ2" s="871"/>
      <c r="QKK2" s="871"/>
      <c r="QKL2" s="871"/>
      <c r="QKM2" s="871"/>
      <c r="QKN2" s="871"/>
      <c r="QKO2" s="871"/>
      <c r="QKP2" s="871"/>
      <c r="QKQ2" s="871"/>
      <c r="QKR2" s="871"/>
      <c r="QKS2" s="871"/>
      <c r="QKT2" s="871"/>
      <c r="QKU2" s="871"/>
      <c r="QKV2" s="871"/>
      <c r="QKW2" s="871"/>
      <c r="QKX2" s="871"/>
      <c r="QKY2" s="871"/>
      <c r="QKZ2" s="871"/>
      <c r="QLA2" s="871"/>
      <c r="QLB2" s="871"/>
      <c r="QLC2" s="871"/>
      <c r="QLD2" s="871"/>
      <c r="QLE2" s="871"/>
      <c r="QLF2" s="871"/>
      <c r="QLG2" s="871"/>
      <c r="QLH2" s="871"/>
      <c r="QLI2" s="871"/>
      <c r="QLJ2" s="871"/>
      <c r="QLK2" s="871"/>
      <c r="QLL2" s="871"/>
      <c r="QLM2" s="871"/>
      <c r="QLN2" s="871"/>
      <c r="QLO2" s="871"/>
      <c r="QLP2" s="871"/>
      <c r="QLQ2" s="871"/>
      <c r="QLR2" s="871"/>
      <c r="QLS2" s="871"/>
      <c r="QLT2" s="871"/>
      <c r="QLU2" s="871"/>
      <c r="QLV2" s="871"/>
      <c r="QLW2" s="871"/>
      <c r="QLX2" s="871"/>
      <c r="QLY2" s="871"/>
      <c r="QLZ2" s="871"/>
      <c r="QMA2" s="871"/>
      <c r="QMB2" s="871"/>
      <c r="QMC2" s="871"/>
      <c r="QMD2" s="871"/>
      <c r="QME2" s="871"/>
      <c r="QMF2" s="871"/>
      <c r="QMG2" s="871"/>
      <c r="QMH2" s="871"/>
      <c r="QMI2" s="871"/>
      <c r="QMJ2" s="871"/>
      <c r="QMK2" s="871"/>
      <c r="QML2" s="871"/>
      <c r="QMM2" s="871"/>
      <c r="QMN2" s="871"/>
      <c r="QMO2" s="871"/>
      <c r="QMP2" s="871"/>
      <c r="QMQ2" s="871"/>
      <c r="QMR2" s="871"/>
      <c r="QMS2" s="871"/>
      <c r="QMT2" s="871"/>
      <c r="QMU2" s="871"/>
      <c r="QMV2" s="871"/>
      <c r="QMW2" s="871"/>
      <c r="QMX2" s="871"/>
      <c r="QMY2" s="871"/>
      <c r="QMZ2" s="871"/>
      <c r="QNA2" s="871"/>
      <c r="QNB2" s="871"/>
      <c r="QNC2" s="871"/>
      <c r="QND2" s="871"/>
      <c r="QNE2" s="871"/>
      <c r="QNF2" s="871"/>
      <c r="QNG2" s="871"/>
      <c r="QNH2" s="871"/>
      <c r="QNI2" s="871"/>
      <c r="QNJ2" s="871"/>
      <c r="QNK2" s="871"/>
      <c r="QNL2" s="871"/>
      <c r="QNM2" s="871"/>
      <c r="QNN2" s="871"/>
      <c r="QNO2" s="871"/>
      <c r="QNP2" s="871"/>
      <c r="QNQ2" s="871"/>
      <c r="QNR2" s="871"/>
      <c r="QNS2" s="871"/>
      <c r="QNT2" s="871"/>
      <c r="QNU2" s="871"/>
      <c r="QNV2" s="871"/>
      <c r="QNW2" s="871"/>
      <c r="QNX2" s="871"/>
      <c r="QNY2" s="871"/>
      <c r="QNZ2" s="871"/>
      <c r="QOA2" s="871"/>
      <c r="QOB2" s="871"/>
      <c r="QOC2" s="871"/>
      <c r="QOD2" s="871"/>
      <c r="QOE2" s="871"/>
      <c r="QOF2" s="871"/>
      <c r="QOG2" s="871"/>
      <c r="QOH2" s="871"/>
      <c r="QOI2" s="871"/>
      <c r="QOJ2" s="871"/>
      <c r="QOK2" s="871"/>
      <c r="QOL2" s="871"/>
      <c r="QOM2" s="871"/>
      <c r="QON2" s="871"/>
      <c r="QOO2" s="871"/>
      <c r="QOP2" s="871"/>
      <c r="QOQ2" s="871"/>
      <c r="QOR2" s="871"/>
      <c r="QOS2" s="871"/>
      <c r="QOT2" s="871"/>
      <c r="QOU2" s="871"/>
      <c r="QOV2" s="871"/>
      <c r="QOW2" s="871"/>
      <c r="QOX2" s="871"/>
      <c r="QOY2" s="871"/>
      <c r="QOZ2" s="871"/>
      <c r="QPA2" s="871"/>
      <c r="QPB2" s="871"/>
      <c r="QPC2" s="871"/>
      <c r="QPD2" s="871"/>
      <c r="QPE2" s="871"/>
      <c r="QPF2" s="871"/>
      <c r="QPG2" s="871"/>
      <c r="QPH2" s="871"/>
      <c r="QPI2" s="871"/>
      <c r="QPJ2" s="871"/>
      <c r="QPK2" s="871"/>
      <c r="QPL2" s="871"/>
      <c r="QPM2" s="871"/>
      <c r="QPN2" s="871"/>
      <c r="QPO2" s="871"/>
      <c r="QPP2" s="871"/>
      <c r="QPQ2" s="871"/>
      <c r="QPR2" s="871"/>
      <c r="QPS2" s="871"/>
      <c r="QPT2" s="871"/>
      <c r="QPU2" s="871"/>
      <c r="QPV2" s="871"/>
      <c r="QPW2" s="871"/>
      <c r="QPX2" s="871"/>
      <c r="QPY2" s="871"/>
      <c r="QPZ2" s="871"/>
      <c r="QQA2" s="871"/>
      <c r="QQB2" s="871"/>
      <c r="QQC2" s="871"/>
      <c r="QQD2" s="871"/>
      <c r="QQE2" s="871"/>
      <c r="QQF2" s="871"/>
      <c r="QQG2" s="871"/>
      <c r="QQH2" s="871"/>
      <c r="QQI2" s="871"/>
      <c r="QQJ2" s="871"/>
      <c r="QQK2" s="871"/>
      <c r="QQL2" s="871"/>
      <c r="QQM2" s="871"/>
      <c r="QQN2" s="871"/>
      <c r="QQO2" s="871"/>
      <c r="QQP2" s="871"/>
      <c r="QQQ2" s="871"/>
      <c r="QQR2" s="871"/>
      <c r="QQS2" s="871"/>
      <c r="QQT2" s="871"/>
      <c r="QQU2" s="871"/>
      <c r="QQV2" s="871"/>
      <c r="QQW2" s="871"/>
      <c r="QQX2" s="871"/>
      <c r="QQY2" s="871"/>
      <c r="QQZ2" s="871"/>
      <c r="QRA2" s="871"/>
      <c r="QRB2" s="871"/>
      <c r="QRC2" s="871"/>
      <c r="QRD2" s="871"/>
      <c r="QRE2" s="871"/>
      <c r="QRF2" s="871"/>
      <c r="QRG2" s="871"/>
      <c r="QRH2" s="871"/>
      <c r="QRI2" s="871"/>
      <c r="QRJ2" s="871"/>
      <c r="QRK2" s="871"/>
      <c r="QRL2" s="871"/>
      <c r="QRM2" s="871"/>
      <c r="QRN2" s="871"/>
      <c r="QRO2" s="871"/>
      <c r="QRP2" s="871"/>
      <c r="QRQ2" s="871"/>
      <c r="QRR2" s="871"/>
      <c r="QRS2" s="871"/>
      <c r="QRT2" s="871"/>
      <c r="QRU2" s="871"/>
      <c r="QRV2" s="871"/>
      <c r="QRW2" s="871"/>
      <c r="QRX2" s="871"/>
      <c r="QRY2" s="871"/>
      <c r="QRZ2" s="871"/>
      <c r="QSA2" s="871"/>
      <c r="QSB2" s="871"/>
      <c r="QSC2" s="871"/>
      <c r="QSD2" s="871"/>
      <c r="QSE2" s="871"/>
      <c r="QSF2" s="871"/>
      <c r="QSG2" s="871"/>
      <c r="QSH2" s="871"/>
      <c r="QSI2" s="871"/>
      <c r="QSJ2" s="871"/>
      <c r="QSK2" s="871"/>
      <c r="QSL2" s="871"/>
      <c r="QSM2" s="871"/>
      <c r="QSN2" s="871"/>
      <c r="QSO2" s="871"/>
      <c r="QSP2" s="871"/>
      <c r="QSQ2" s="871"/>
      <c r="QSR2" s="871"/>
      <c r="QSS2" s="871"/>
      <c r="QST2" s="871"/>
      <c r="QSU2" s="871"/>
      <c r="QSV2" s="871"/>
      <c r="QSW2" s="871"/>
      <c r="QSX2" s="871"/>
      <c r="QSY2" s="871"/>
      <c r="QSZ2" s="871"/>
      <c r="QTA2" s="871"/>
      <c r="QTB2" s="871"/>
      <c r="QTC2" s="871"/>
      <c r="QTD2" s="871"/>
      <c r="QTE2" s="871"/>
      <c r="QTF2" s="871"/>
      <c r="QTG2" s="871"/>
      <c r="QTH2" s="871"/>
      <c r="QTI2" s="871"/>
      <c r="QTJ2" s="871"/>
      <c r="QTK2" s="871"/>
      <c r="QTL2" s="871"/>
      <c r="QTM2" s="871"/>
      <c r="QTN2" s="871"/>
      <c r="QTO2" s="871"/>
      <c r="QTP2" s="871"/>
      <c r="QTQ2" s="871"/>
      <c r="QTR2" s="871"/>
      <c r="QTS2" s="871"/>
      <c r="QTT2" s="871"/>
      <c r="QTU2" s="871"/>
      <c r="QTV2" s="871"/>
      <c r="QTW2" s="871"/>
      <c r="QTX2" s="871"/>
      <c r="QTY2" s="871"/>
      <c r="QTZ2" s="871"/>
      <c r="QUA2" s="871"/>
      <c r="QUB2" s="871"/>
      <c r="QUC2" s="871"/>
      <c r="QUD2" s="871"/>
      <c r="QUE2" s="871"/>
      <c r="QUF2" s="871"/>
      <c r="QUG2" s="871"/>
      <c r="QUH2" s="871"/>
      <c r="QUI2" s="871"/>
      <c r="QUJ2" s="871"/>
      <c r="QUK2" s="871"/>
      <c r="QUL2" s="871"/>
      <c r="QUM2" s="871"/>
      <c r="QUN2" s="871"/>
      <c r="QUO2" s="871"/>
      <c r="QUP2" s="871"/>
      <c r="QUQ2" s="871"/>
      <c r="QUR2" s="871"/>
      <c r="QUS2" s="871"/>
      <c r="QUT2" s="871"/>
      <c r="QUU2" s="871"/>
      <c r="QUV2" s="871"/>
      <c r="QUW2" s="871"/>
      <c r="QUX2" s="871"/>
      <c r="QUY2" s="871"/>
      <c r="QUZ2" s="871"/>
      <c r="QVA2" s="871"/>
      <c r="QVB2" s="871"/>
      <c r="QVC2" s="871"/>
      <c r="QVD2" s="871"/>
      <c r="QVE2" s="871"/>
      <c r="QVF2" s="871"/>
      <c r="QVG2" s="871"/>
      <c r="QVH2" s="871"/>
      <c r="QVI2" s="871"/>
      <c r="QVJ2" s="871"/>
      <c r="QVK2" s="871"/>
      <c r="QVL2" s="871"/>
      <c r="QVM2" s="871"/>
      <c r="QVN2" s="871"/>
      <c r="QVO2" s="871"/>
      <c r="QVP2" s="871"/>
      <c r="QVQ2" s="871"/>
      <c r="QVR2" s="871"/>
      <c r="QVS2" s="871"/>
      <c r="QVT2" s="871"/>
      <c r="QVU2" s="871"/>
      <c r="QVV2" s="871"/>
      <c r="QVW2" s="871"/>
      <c r="QVX2" s="871"/>
      <c r="QVY2" s="871"/>
      <c r="QVZ2" s="871"/>
      <c r="QWA2" s="871"/>
      <c r="QWB2" s="871"/>
      <c r="QWC2" s="871"/>
      <c r="QWD2" s="871"/>
      <c r="QWE2" s="871"/>
      <c r="QWF2" s="871"/>
      <c r="QWG2" s="871"/>
      <c r="QWH2" s="871"/>
      <c r="QWI2" s="871"/>
      <c r="QWJ2" s="871"/>
      <c r="QWK2" s="871"/>
      <c r="QWL2" s="871"/>
      <c r="QWM2" s="871"/>
      <c r="QWN2" s="871"/>
      <c r="QWO2" s="871"/>
      <c r="QWP2" s="871"/>
      <c r="QWQ2" s="871"/>
      <c r="QWR2" s="871"/>
      <c r="QWS2" s="871"/>
      <c r="QWT2" s="871"/>
      <c r="QWU2" s="871"/>
      <c r="QWV2" s="871"/>
      <c r="QWW2" s="871"/>
      <c r="QWX2" s="871"/>
      <c r="QWY2" s="871"/>
      <c r="QWZ2" s="871"/>
      <c r="QXA2" s="871"/>
      <c r="QXB2" s="871"/>
      <c r="QXC2" s="871"/>
      <c r="QXD2" s="871"/>
      <c r="QXE2" s="871"/>
      <c r="QXF2" s="871"/>
      <c r="QXG2" s="871"/>
      <c r="QXH2" s="871"/>
      <c r="QXI2" s="871"/>
      <c r="QXJ2" s="871"/>
      <c r="QXK2" s="871"/>
      <c r="QXL2" s="871"/>
      <c r="QXM2" s="871"/>
      <c r="QXN2" s="871"/>
      <c r="QXO2" s="871"/>
      <c r="QXP2" s="871"/>
      <c r="QXQ2" s="871"/>
      <c r="QXR2" s="871"/>
      <c r="QXS2" s="871"/>
      <c r="QXT2" s="871"/>
      <c r="QXU2" s="871"/>
      <c r="QXV2" s="871"/>
      <c r="QXW2" s="871"/>
      <c r="QXX2" s="871"/>
      <c r="QXY2" s="871"/>
      <c r="QXZ2" s="871"/>
      <c r="QYA2" s="871"/>
      <c r="QYB2" s="871"/>
      <c r="QYC2" s="871"/>
      <c r="QYD2" s="871"/>
      <c r="QYE2" s="871"/>
      <c r="QYF2" s="871"/>
      <c r="QYG2" s="871"/>
      <c r="QYH2" s="871"/>
      <c r="QYI2" s="871"/>
      <c r="QYJ2" s="871"/>
      <c r="QYK2" s="871"/>
      <c r="QYL2" s="871"/>
      <c r="QYM2" s="871"/>
      <c r="QYN2" s="871"/>
      <c r="QYO2" s="871"/>
      <c r="QYP2" s="871"/>
      <c r="QYQ2" s="871"/>
      <c r="QYR2" s="871"/>
      <c r="QYS2" s="871"/>
      <c r="QYT2" s="871"/>
      <c r="QYU2" s="871"/>
      <c r="QYV2" s="871"/>
      <c r="QYW2" s="871"/>
      <c r="QYX2" s="871"/>
      <c r="QYY2" s="871"/>
      <c r="QYZ2" s="871"/>
      <c r="QZA2" s="871"/>
      <c r="QZB2" s="871"/>
      <c r="QZC2" s="871"/>
      <c r="QZD2" s="871"/>
      <c r="QZE2" s="871"/>
      <c r="QZF2" s="871"/>
      <c r="QZG2" s="871"/>
      <c r="QZH2" s="871"/>
      <c r="QZI2" s="871"/>
      <c r="QZJ2" s="871"/>
      <c r="QZK2" s="871"/>
      <c r="QZL2" s="871"/>
      <c r="QZM2" s="871"/>
      <c r="QZN2" s="871"/>
      <c r="QZO2" s="871"/>
      <c r="QZP2" s="871"/>
      <c r="QZQ2" s="871"/>
      <c r="QZR2" s="871"/>
      <c r="QZS2" s="871"/>
      <c r="QZT2" s="871"/>
      <c r="QZU2" s="871"/>
      <c r="QZV2" s="871"/>
      <c r="QZW2" s="871"/>
      <c r="QZX2" s="871"/>
      <c r="QZY2" s="871"/>
      <c r="QZZ2" s="871"/>
      <c r="RAA2" s="871"/>
      <c r="RAB2" s="871"/>
      <c r="RAC2" s="871"/>
      <c r="RAD2" s="871"/>
      <c r="RAE2" s="871"/>
      <c r="RAF2" s="871"/>
      <c r="RAG2" s="871"/>
      <c r="RAH2" s="871"/>
      <c r="RAI2" s="871"/>
      <c r="RAJ2" s="871"/>
      <c r="RAK2" s="871"/>
      <c r="RAL2" s="871"/>
      <c r="RAM2" s="871"/>
      <c r="RAN2" s="871"/>
      <c r="RAO2" s="871"/>
      <c r="RAP2" s="871"/>
      <c r="RAQ2" s="871"/>
      <c r="RAR2" s="871"/>
      <c r="RAS2" s="871"/>
      <c r="RAT2" s="871"/>
      <c r="RAU2" s="871"/>
      <c r="RAV2" s="871"/>
      <c r="RAW2" s="871"/>
      <c r="RAX2" s="871"/>
      <c r="RAY2" s="871"/>
      <c r="RAZ2" s="871"/>
      <c r="RBA2" s="871"/>
      <c r="RBB2" s="871"/>
      <c r="RBC2" s="871"/>
      <c r="RBD2" s="871"/>
      <c r="RBE2" s="871"/>
      <c r="RBF2" s="871"/>
      <c r="RBG2" s="871"/>
      <c r="RBH2" s="871"/>
      <c r="RBI2" s="871"/>
      <c r="RBJ2" s="871"/>
      <c r="RBK2" s="871"/>
      <c r="RBL2" s="871"/>
      <c r="RBM2" s="871"/>
      <c r="RBN2" s="871"/>
      <c r="RBO2" s="871"/>
      <c r="RBP2" s="871"/>
      <c r="RBQ2" s="871"/>
      <c r="RBR2" s="871"/>
      <c r="RBS2" s="871"/>
      <c r="RBT2" s="871"/>
      <c r="RBU2" s="871"/>
      <c r="RBV2" s="871"/>
      <c r="RBW2" s="871"/>
      <c r="RBX2" s="871"/>
      <c r="RBY2" s="871"/>
      <c r="RBZ2" s="871"/>
      <c r="RCA2" s="871"/>
      <c r="RCB2" s="871"/>
      <c r="RCC2" s="871"/>
      <c r="RCD2" s="871"/>
      <c r="RCE2" s="871"/>
      <c r="RCF2" s="871"/>
      <c r="RCG2" s="871"/>
      <c r="RCH2" s="871"/>
      <c r="RCI2" s="871"/>
      <c r="RCJ2" s="871"/>
      <c r="RCK2" s="871"/>
      <c r="RCL2" s="871"/>
      <c r="RCM2" s="871"/>
      <c r="RCN2" s="871"/>
      <c r="RCO2" s="871"/>
      <c r="RCP2" s="871"/>
      <c r="RCQ2" s="871"/>
      <c r="RCR2" s="871"/>
      <c r="RCS2" s="871"/>
      <c r="RCT2" s="871"/>
      <c r="RCU2" s="871"/>
      <c r="RCV2" s="871"/>
      <c r="RCW2" s="871"/>
      <c r="RCX2" s="871"/>
      <c r="RCY2" s="871"/>
      <c r="RCZ2" s="871"/>
      <c r="RDA2" s="871"/>
      <c r="RDB2" s="871"/>
      <c r="RDC2" s="871"/>
      <c r="RDD2" s="871"/>
      <c r="RDE2" s="871"/>
      <c r="RDF2" s="871"/>
      <c r="RDG2" s="871"/>
      <c r="RDH2" s="871"/>
      <c r="RDI2" s="871"/>
      <c r="RDJ2" s="871"/>
      <c r="RDK2" s="871"/>
      <c r="RDL2" s="871"/>
      <c r="RDM2" s="871"/>
      <c r="RDN2" s="871"/>
      <c r="RDO2" s="871"/>
      <c r="RDP2" s="871"/>
      <c r="RDQ2" s="871"/>
      <c r="RDR2" s="871"/>
      <c r="RDS2" s="871"/>
      <c r="RDT2" s="871"/>
      <c r="RDU2" s="871"/>
      <c r="RDV2" s="871"/>
      <c r="RDW2" s="871"/>
      <c r="RDX2" s="871"/>
      <c r="RDY2" s="871"/>
      <c r="RDZ2" s="871"/>
      <c r="REA2" s="871"/>
      <c r="REB2" s="871"/>
      <c r="REC2" s="871"/>
      <c r="RED2" s="871"/>
      <c r="REE2" s="871"/>
      <c r="REF2" s="871"/>
      <c r="REG2" s="871"/>
      <c r="REH2" s="871"/>
      <c r="REI2" s="871"/>
      <c r="REJ2" s="871"/>
      <c r="REK2" s="871"/>
      <c r="REL2" s="871"/>
      <c r="REM2" s="871"/>
      <c r="REN2" s="871"/>
      <c r="REO2" s="871"/>
      <c r="REP2" s="871"/>
      <c r="REQ2" s="871"/>
      <c r="RER2" s="871"/>
      <c r="RES2" s="871"/>
      <c r="RET2" s="871"/>
      <c r="REU2" s="871"/>
      <c r="REV2" s="871"/>
      <c r="REW2" s="871"/>
      <c r="REX2" s="871"/>
      <c r="REY2" s="871"/>
      <c r="REZ2" s="871"/>
      <c r="RFA2" s="871"/>
      <c r="RFB2" s="871"/>
      <c r="RFC2" s="871"/>
      <c r="RFD2" s="871"/>
      <c r="RFE2" s="871"/>
      <c r="RFF2" s="871"/>
      <c r="RFG2" s="871"/>
      <c r="RFH2" s="871"/>
      <c r="RFI2" s="871"/>
      <c r="RFJ2" s="871"/>
      <c r="RFK2" s="871"/>
      <c r="RFL2" s="871"/>
      <c r="RFM2" s="871"/>
      <c r="RFN2" s="871"/>
      <c r="RFO2" s="871"/>
      <c r="RFP2" s="871"/>
      <c r="RFQ2" s="871"/>
      <c r="RFR2" s="871"/>
      <c r="RFS2" s="871"/>
      <c r="RFT2" s="871"/>
      <c r="RFU2" s="871"/>
      <c r="RFV2" s="871"/>
      <c r="RFW2" s="871"/>
      <c r="RFX2" s="871"/>
      <c r="RFY2" s="871"/>
      <c r="RFZ2" s="871"/>
      <c r="RGA2" s="871"/>
      <c r="RGB2" s="871"/>
      <c r="RGC2" s="871"/>
      <c r="RGD2" s="871"/>
      <c r="RGE2" s="871"/>
      <c r="RGF2" s="871"/>
      <c r="RGG2" s="871"/>
      <c r="RGH2" s="871"/>
      <c r="RGI2" s="871"/>
      <c r="RGJ2" s="871"/>
      <c r="RGK2" s="871"/>
      <c r="RGL2" s="871"/>
      <c r="RGM2" s="871"/>
      <c r="RGN2" s="871"/>
      <c r="RGO2" s="871"/>
      <c r="RGP2" s="871"/>
      <c r="RGQ2" s="871"/>
      <c r="RGR2" s="871"/>
      <c r="RGS2" s="871"/>
      <c r="RGT2" s="871"/>
      <c r="RGU2" s="871"/>
      <c r="RGV2" s="871"/>
      <c r="RGW2" s="871"/>
      <c r="RGX2" s="871"/>
      <c r="RGY2" s="871"/>
      <c r="RGZ2" s="871"/>
      <c r="RHA2" s="871"/>
      <c r="RHB2" s="871"/>
      <c r="RHC2" s="871"/>
      <c r="RHD2" s="871"/>
      <c r="RHE2" s="871"/>
      <c r="RHF2" s="871"/>
      <c r="RHG2" s="871"/>
      <c r="RHH2" s="871"/>
      <c r="RHI2" s="871"/>
      <c r="RHJ2" s="871"/>
      <c r="RHK2" s="871"/>
      <c r="RHL2" s="871"/>
      <c r="RHM2" s="871"/>
      <c r="RHN2" s="871"/>
      <c r="RHO2" s="871"/>
      <c r="RHP2" s="871"/>
      <c r="RHQ2" s="871"/>
      <c r="RHR2" s="871"/>
      <c r="RHS2" s="871"/>
      <c r="RHT2" s="871"/>
      <c r="RHU2" s="871"/>
      <c r="RHV2" s="871"/>
      <c r="RHW2" s="871"/>
      <c r="RHX2" s="871"/>
      <c r="RHY2" s="871"/>
      <c r="RHZ2" s="871"/>
      <c r="RIA2" s="871"/>
      <c r="RIB2" s="871"/>
      <c r="RIC2" s="871"/>
      <c r="RID2" s="871"/>
      <c r="RIE2" s="871"/>
      <c r="RIF2" s="871"/>
      <c r="RIG2" s="871"/>
      <c r="RIH2" s="871"/>
      <c r="RII2" s="871"/>
      <c r="RIJ2" s="871"/>
      <c r="RIK2" s="871"/>
      <c r="RIL2" s="871"/>
      <c r="RIM2" s="871"/>
      <c r="RIN2" s="871"/>
      <c r="RIO2" s="871"/>
      <c r="RIP2" s="871"/>
      <c r="RIQ2" s="871"/>
      <c r="RIR2" s="871"/>
      <c r="RIS2" s="871"/>
      <c r="RIT2" s="871"/>
      <c r="RIU2" s="871"/>
      <c r="RIV2" s="871"/>
      <c r="RIW2" s="871"/>
      <c r="RIX2" s="871"/>
      <c r="RIY2" s="871"/>
      <c r="RIZ2" s="871"/>
      <c r="RJA2" s="871"/>
      <c r="RJB2" s="871"/>
      <c r="RJC2" s="871"/>
      <c r="RJD2" s="871"/>
      <c r="RJE2" s="871"/>
      <c r="RJF2" s="871"/>
      <c r="RJG2" s="871"/>
      <c r="RJH2" s="871"/>
      <c r="RJI2" s="871"/>
      <c r="RJJ2" s="871"/>
      <c r="RJK2" s="871"/>
      <c r="RJL2" s="871"/>
      <c r="RJM2" s="871"/>
      <c r="RJN2" s="871"/>
      <c r="RJO2" s="871"/>
      <c r="RJP2" s="871"/>
      <c r="RJQ2" s="871"/>
      <c r="RJR2" s="871"/>
      <c r="RJS2" s="871"/>
      <c r="RJT2" s="871"/>
      <c r="RJU2" s="871"/>
      <c r="RJV2" s="871"/>
      <c r="RJW2" s="871"/>
      <c r="RJX2" s="871"/>
      <c r="RJY2" s="871"/>
      <c r="RJZ2" s="871"/>
      <c r="RKA2" s="871"/>
      <c r="RKB2" s="871"/>
      <c r="RKC2" s="871"/>
      <c r="RKD2" s="871"/>
      <c r="RKE2" s="871"/>
      <c r="RKF2" s="871"/>
      <c r="RKG2" s="871"/>
      <c r="RKH2" s="871"/>
      <c r="RKI2" s="871"/>
      <c r="RKJ2" s="871"/>
      <c r="RKK2" s="871"/>
      <c r="RKL2" s="871"/>
      <c r="RKM2" s="871"/>
      <c r="RKN2" s="871"/>
      <c r="RKO2" s="871"/>
      <c r="RKP2" s="871"/>
      <c r="RKQ2" s="871"/>
      <c r="RKR2" s="871"/>
      <c r="RKS2" s="871"/>
      <c r="RKT2" s="871"/>
      <c r="RKU2" s="871"/>
      <c r="RKV2" s="871"/>
      <c r="RKW2" s="871"/>
      <c r="RKX2" s="871"/>
      <c r="RKY2" s="871"/>
      <c r="RKZ2" s="871"/>
      <c r="RLA2" s="871"/>
      <c r="RLB2" s="871"/>
      <c r="RLC2" s="871"/>
      <c r="RLD2" s="871"/>
      <c r="RLE2" s="871"/>
      <c r="RLF2" s="871"/>
      <c r="RLG2" s="871"/>
      <c r="RLH2" s="871"/>
      <c r="RLI2" s="871"/>
      <c r="RLJ2" s="871"/>
      <c r="RLK2" s="871"/>
      <c r="RLL2" s="871"/>
      <c r="RLM2" s="871"/>
      <c r="RLN2" s="871"/>
      <c r="RLO2" s="871"/>
      <c r="RLP2" s="871"/>
      <c r="RLQ2" s="871"/>
      <c r="RLR2" s="871"/>
      <c r="RLS2" s="871"/>
      <c r="RLT2" s="871"/>
      <c r="RLU2" s="871"/>
      <c r="RLV2" s="871"/>
      <c r="RLW2" s="871"/>
      <c r="RLX2" s="871"/>
      <c r="RLY2" s="871"/>
      <c r="RLZ2" s="871"/>
      <c r="RMA2" s="871"/>
      <c r="RMB2" s="871"/>
      <c r="RMC2" s="871"/>
      <c r="RMD2" s="871"/>
      <c r="RME2" s="871"/>
      <c r="RMF2" s="871"/>
      <c r="RMG2" s="871"/>
      <c r="RMH2" s="871"/>
      <c r="RMI2" s="871"/>
      <c r="RMJ2" s="871"/>
      <c r="RMK2" s="871"/>
      <c r="RML2" s="871"/>
      <c r="RMM2" s="871"/>
      <c r="RMN2" s="871"/>
      <c r="RMO2" s="871"/>
      <c r="RMP2" s="871"/>
      <c r="RMQ2" s="871"/>
      <c r="RMR2" s="871"/>
      <c r="RMS2" s="871"/>
      <c r="RMT2" s="871"/>
      <c r="RMU2" s="871"/>
      <c r="RMV2" s="871"/>
      <c r="RMW2" s="871"/>
      <c r="RMX2" s="871"/>
      <c r="RMY2" s="871"/>
      <c r="RMZ2" s="871"/>
      <c r="RNA2" s="871"/>
      <c r="RNB2" s="871"/>
      <c r="RNC2" s="871"/>
      <c r="RND2" s="871"/>
      <c r="RNE2" s="871"/>
      <c r="RNF2" s="871"/>
      <c r="RNG2" s="871"/>
      <c r="RNH2" s="871"/>
      <c r="RNI2" s="871"/>
      <c r="RNJ2" s="871"/>
      <c r="RNK2" s="871"/>
      <c r="RNL2" s="871"/>
      <c r="RNM2" s="871"/>
      <c r="RNN2" s="871"/>
      <c r="RNO2" s="871"/>
      <c r="RNP2" s="871"/>
      <c r="RNQ2" s="871"/>
      <c r="RNR2" s="871"/>
      <c r="RNS2" s="871"/>
      <c r="RNT2" s="871"/>
      <c r="RNU2" s="871"/>
      <c r="RNV2" s="871"/>
      <c r="RNW2" s="871"/>
      <c r="RNX2" s="871"/>
      <c r="RNY2" s="871"/>
      <c r="RNZ2" s="871"/>
      <c r="ROA2" s="871"/>
      <c r="ROB2" s="871"/>
      <c r="ROC2" s="871"/>
      <c r="ROD2" s="871"/>
      <c r="ROE2" s="871"/>
      <c r="ROF2" s="871"/>
      <c r="ROG2" s="871"/>
      <c r="ROH2" s="871"/>
      <c r="ROI2" s="871"/>
      <c r="ROJ2" s="871"/>
      <c r="ROK2" s="871"/>
      <c r="ROL2" s="871"/>
      <c r="ROM2" s="871"/>
      <c r="RON2" s="871"/>
      <c r="ROO2" s="871"/>
      <c r="ROP2" s="871"/>
      <c r="ROQ2" s="871"/>
      <c r="ROR2" s="871"/>
      <c r="ROS2" s="871"/>
      <c r="ROT2" s="871"/>
      <c r="ROU2" s="871"/>
      <c r="ROV2" s="871"/>
      <c r="ROW2" s="871"/>
      <c r="ROX2" s="871"/>
      <c r="ROY2" s="871"/>
      <c r="ROZ2" s="871"/>
      <c r="RPA2" s="871"/>
      <c r="RPB2" s="871"/>
      <c r="RPC2" s="871"/>
      <c r="RPD2" s="871"/>
      <c r="RPE2" s="871"/>
      <c r="RPF2" s="871"/>
      <c r="RPG2" s="871"/>
      <c r="RPH2" s="871"/>
      <c r="RPI2" s="871"/>
      <c r="RPJ2" s="871"/>
      <c r="RPK2" s="871"/>
      <c r="RPL2" s="871"/>
      <c r="RPM2" s="871"/>
      <c r="RPN2" s="871"/>
      <c r="RPO2" s="871"/>
      <c r="RPP2" s="871"/>
      <c r="RPQ2" s="871"/>
      <c r="RPR2" s="871"/>
      <c r="RPS2" s="871"/>
      <c r="RPT2" s="871"/>
      <c r="RPU2" s="871"/>
      <c r="RPV2" s="871"/>
      <c r="RPW2" s="871"/>
      <c r="RPX2" s="871"/>
      <c r="RPY2" s="871"/>
      <c r="RPZ2" s="871"/>
      <c r="RQA2" s="871"/>
      <c r="RQB2" s="871"/>
      <c r="RQC2" s="871"/>
      <c r="RQD2" s="871"/>
      <c r="RQE2" s="871"/>
      <c r="RQF2" s="871"/>
      <c r="RQG2" s="871"/>
      <c r="RQH2" s="871"/>
      <c r="RQI2" s="871"/>
      <c r="RQJ2" s="871"/>
      <c r="RQK2" s="871"/>
      <c r="RQL2" s="871"/>
      <c r="RQM2" s="871"/>
      <c r="RQN2" s="871"/>
      <c r="RQO2" s="871"/>
      <c r="RQP2" s="871"/>
      <c r="RQQ2" s="871"/>
      <c r="RQR2" s="871"/>
      <c r="RQS2" s="871"/>
      <c r="RQT2" s="871"/>
      <c r="RQU2" s="871"/>
      <c r="RQV2" s="871"/>
      <c r="RQW2" s="871"/>
      <c r="RQX2" s="871"/>
      <c r="RQY2" s="871"/>
      <c r="RQZ2" s="871"/>
      <c r="RRA2" s="871"/>
      <c r="RRB2" s="871"/>
      <c r="RRC2" s="871"/>
      <c r="RRD2" s="871"/>
      <c r="RRE2" s="871"/>
      <c r="RRF2" s="871"/>
      <c r="RRG2" s="871"/>
      <c r="RRH2" s="871"/>
      <c r="RRI2" s="871"/>
      <c r="RRJ2" s="871"/>
      <c r="RRK2" s="871"/>
      <c r="RRL2" s="871"/>
      <c r="RRM2" s="871"/>
      <c r="RRN2" s="871"/>
      <c r="RRO2" s="871"/>
      <c r="RRP2" s="871"/>
      <c r="RRQ2" s="871"/>
      <c r="RRR2" s="871"/>
      <c r="RRS2" s="871"/>
      <c r="RRT2" s="871"/>
      <c r="RRU2" s="871"/>
      <c r="RRV2" s="871"/>
      <c r="RRW2" s="871"/>
      <c r="RRX2" s="871"/>
      <c r="RRY2" s="871"/>
      <c r="RRZ2" s="871"/>
      <c r="RSA2" s="871"/>
      <c r="RSB2" s="871"/>
      <c r="RSC2" s="871"/>
      <c r="RSD2" s="871"/>
      <c r="RSE2" s="871"/>
      <c r="RSF2" s="871"/>
      <c r="RSG2" s="871"/>
      <c r="RSH2" s="871"/>
      <c r="RSI2" s="871"/>
      <c r="RSJ2" s="871"/>
      <c r="RSK2" s="871"/>
      <c r="RSL2" s="871"/>
      <c r="RSM2" s="871"/>
      <c r="RSN2" s="871"/>
      <c r="RSO2" s="871"/>
      <c r="RSP2" s="871"/>
      <c r="RSQ2" s="871"/>
      <c r="RSR2" s="871"/>
      <c r="RSS2" s="871"/>
      <c r="RST2" s="871"/>
      <c r="RSU2" s="871"/>
      <c r="RSV2" s="871"/>
      <c r="RSW2" s="871"/>
      <c r="RSX2" s="871"/>
      <c r="RSY2" s="871"/>
      <c r="RSZ2" s="871"/>
      <c r="RTA2" s="871"/>
      <c r="RTB2" s="871"/>
      <c r="RTC2" s="871"/>
      <c r="RTD2" s="871"/>
      <c r="RTE2" s="871"/>
      <c r="RTF2" s="871"/>
      <c r="RTG2" s="871"/>
      <c r="RTH2" s="871"/>
      <c r="RTI2" s="871"/>
      <c r="RTJ2" s="871"/>
      <c r="RTK2" s="871"/>
      <c r="RTL2" s="871"/>
      <c r="RTM2" s="871"/>
      <c r="RTN2" s="871"/>
      <c r="RTO2" s="871"/>
      <c r="RTP2" s="871"/>
      <c r="RTQ2" s="871"/>
      <c r="RTR2" s="871"/>
      <c r="RTS2" s="871"/>
      <c r="RTT2" s="871"/>
      <c r="RTU2" s="871"/>
      <c r="RTV2" s="871"/>
      <c r="RTW2" s="871"/>
      <c r="RTX2" s="871"/>
      <c r="RTY2" s="871"/>
      <c r="RTZ2" s="871"/>
      <c r="RUA2" s="871"/>
      <c r="RUB2" s="871"/>
      <c r="RUC2" s="871"/>
      <c r="RUD2" s="871"/>
      <c r="RUE2" s="871"/>
      <c r="RUF2" s="871"/>
      <c r="RUG2" s="871"/>
      <c r="RUH2" s="871"/>
      <c r="RUI2" s="871"/>
      <c r="RUJ2" s="871"/>
      <c r="RUK2" s="871"/>
      <c r="RUL2" s="871"/>
      <c r="RUM2" s="871"/>
      <c r="RUN2" s="871"/>
      <c r="RUO2" s="871"/>
      <c r="RUP2" s="871"/>
      <c r="RUQ2" s="871"/>
      <c r="RUR2" s="871"/>
      <c r="RUS2" s="871"/>
      <c r="RUT2" s="871"/>
      <c r="RUU2" s="871"/>
      <c r="RUV2" s="871"/>
      <c r="RUW2" s="871"/>
      <c r="RUX2" s="871"/>
      <c r="RUY2" s="871"/>
      <c r="RUZ2" s="871"/>
      <c r="RVA2" s="871"/>
      <c r="RVB2" s="871"/>
      <c r="RVC2" s="871"/>
      <c r="RVD2" s="871"/>
      <c r="RVE2" s="871"/>
      <c r="RVF2" s="871"/>
      <c r="RVG2" s="871"/>
      <c r="RVH2" s="871"/>
      <c r="RVI2" s="871"/>
      <c r="RVJ2" s="871"/>
      <c r="RVK2" s="871"/>
      <c r="RVL2" s="871"/>
      <c r="RVM2" s="871"/>
      <c r="RVN2" s="871"/>
      <c r="RVO2" s="871"/>
      <c r="RVP2" s="871"/>
      <c r="RVQ2" s="871"/>
      <c r="RVR2" s="871"/>
      <c r="RVS2" s="871"/>
      <c r="RVT2" s="871"/>
      <c r="RVU2" s="871"/>
      <c r="RVV2" s="871"/>
      <c r="RVW2" s="871"/>
      <c r="RVX2" s="871"/>
      <c r="RVY2" s="871"/>
      <c r="RVZ2" s="871"/>
      <c r="RWA2" s="871"/>
      <c r="RWB2" s="871"/>
      <c r="RWC2" s="871"/>
      <c r="RWD2" s="871"/>
      <c r="RWE2" s="871"/>
      <c r="RWF2" s="871"/>
      <c r="RWG2" s="871"/>
      <c r="RWH2" s="871"/>
      <c r="RWI2" s="871"/>
      <c r="RWJ2" s="871"/>
      <c r="RWK2" s="871"/>
      <c r="RWL2" s="871"/>
      <c r="RWM2" s="871"/>
      <c r="RWN2" s="871"/>
      <c r="RWO2" s="871"/>
      <c r="RWP2" s="871"/>
      <c r="RWQ2" s="871"/>
      <c r="RWR2" s="871"/>
      <c r="RWS2" s="871"/>
      <c r="RWT2" s="871"/>
      <c r="RWU2" s="871"/>
      <c r="RWV2" s="871"/>
      <c r="RWW2" s="871"/>
      <c r="RWX2" s="871"/>
      <c r="RWY2" s="871"/>
      <c r="RWZ2" s="871"/>
      <c r="RXA2" s="871"/>
      <c r="RXB2" s="871"/>
      <c r="RXC2" s="871"/>
      <c r="RXD2" s="871"/>
      <c r="RXE2" s="871"/>
      <c r="RXF2" s="871"/>
      <c r="RXG2" s="871"/>
      <c r="RXH2" s="871"/>
      <c r="RXI2" s="871"/>
      <c r="RXJ2" s="871"/>
      <c r="RXK2" s="871"/>
      <c r="RXL2" s="871"/>
      <c r="RXM2" s="871"/>
      <c r="RXN2" s="871"/>
      <c r="RXO2" s="871"/>
      <c r="RXP2" s="871"/>
      <c r="RXQ2" s="871"/>
      <c r="RXR2" s="871"/>
      <c r="RXS2" s="871"/>
      <c r="RXT2" s="871"/>
      <c r="RXU2" s="871"/>
      <c r="RXV2" s="871"/>
      <c r="RXW2" s="871"/>
      <c r="RXX2" s="871"/>
      <c r="RXY2" s="871"/>
      <c r="RXZ2" s="871"/>
      <c r="RYA2" s="871"/>
      <c r="RYB2" s="871"/>
      <c r="RYC2" s="871"/>
      <c r="RYD2" s="871"/>
      <c r="RYE2" s="871"/>
      <c r="RYF2" s="871"/>
      <c r="RYG2" s="871"/>
      <c r="RYH2" s="871"/>
      <c r="RYI2" s="871"/>
      <c r="RYJ2" s="871"/>
      <c r="RYK2" s="871"/>
      <c r="RYL2" s="871"/>
      <c r="RYM2" s="871"/>
      <c r="RYN2" s="871"/>
      <c r="RYO2" s="871"/>
      <c r="RYP2" s="871"/>
      <c r="RYQ2" s="871"/>
      <c r="RYR2" s="871"/>
      <c r="RYS2" s="871"/>
      <c r="RYT2" s="871"/>
      <c r="RYU2" s="871"/>
      <c r="RYV2" s="871"/>
      <c r="RYW2" s="871"/>
      <c r="RYX2" s="871"/>
      <c r="RYY2" s="871"/>
      <c r="RYZ2" s="871"/>
      <c r="RZA2" s="871"/>
      <c r="RZB2" s="871"/>
      <c r="RZC2" s="871"/>
      <c r="RZD2" s="871"/>
      <c r="RZE2" s="871"/>
      <c r="RZF2" s="871"/>
      <c r="RZG2" s="871"/>
      <c r="RZH2" s="871"/>
      <c r="RZI2" s="871"/>
      <c r="RZJ2" s="871"/>
      <c r="RZK2" s="871"/>
      <c r="RZL2" s="871"/>
      <c r="RZM2" s="871"/>
      <c r="RZN2" s="871"/>
      <c r="RZO2" s="871"/>
      <c r="RZP2" s="871"/>
      <c r="RZQ2" s="871"/>
      <c r="RZR2" s="871"/>
      <c r="RZS2" s="871"/>
      <c r="RZT2" s="871"/>
      <c r="RZU2" s="871"/>
      <c r="RZV2" s="871"/>
      <c r="RZW2" s="871"/>
      <c r="RZX2" s="871"/>
      <c r="RZY2" s="871"/>
      <c r="RZZ2" s="871"/>
      <c r="SAA2" s="871"/>
      <c r="SAB2" s="871"/>
      <c r="SAC2" s="871"/>
      <c r="SAD2" s="871"/>
      <c r="SAE2" s="871"/>
      <c r="SAF2" s="871"/>
      <c r="SAG2" s="871"/>
      <c r="SAH2" s="871"/>
      <c r="SAI2" s="871"/>
      <c r="SAJ2" s="871"/>
      <c r="SAK2" s="871"/>
      <c r="SAL2" s="871"/>
      <c r="SAM2" s="871"/>
      <c r="SAN2" s="871"/>
      <c r="SAO2" s="871"/>
      <c r="SAP2" s="871"/>
      <c r="SAQ2" s="871"/>
      <c r="SAR2" s="871"/>
      <c r="SAS2" s="871"/>
      <c r="SAT2" s="871"/>
      <c r="SAU2" s="871"/>
      <c r="SAV2" s="871"/>
      <c r="SAW2" s="871"/>
      <c r="SAX2" s="871"/>
      <c r="SAY2" s="871"/>
      <c r="SAZ2" s="871"/>
      <c r="SBA2" s="871"/>
      <c r="SBB2" s="871"/>
      <c r="SBC2" s="871"/>
      <c r="SBD2" s="871"/>
      <c r="SBE2" s="871"/>
      <c r="SBF2" s="871"/>
      <c r="SBG2" s="871"/>
      <c r="SBH2" s="871"/>
      <c r="SBI2" s="871"/>
      <c r="SBJ2" s="871"/>
      <c r="SBK2" s="871"/>
      <c r="SBL2" s="871"/>
      <c r="SBM2" s="871"/>
      <c r="SBN2" s="871"/>
      <c r="SBO2" s="871"/>
      <c r="SBP2" s="871"/>
      <c r="SBQ2" s="871"/>
      <c r="SBR2" s="871"/>
      <c r="SBS2" s="871"/>
      <c r="SBT2" s="871"/>
      <c r="SBU2" s="871"/>
      <c r="SBV2" s="871"/>
      <c r="SBW2" s="871"/>
      <c r="SBX2" s="871"/>
      <c r="SBY2" s="871"/>
      <c r="SBZ2" s="871"/>
      <c r="SCA2" s="871"/>
      <c r="SCB2" s="871"/>
      <c r="SCC2" s="871"/>
      <c r="SCD2" s="871"/>
      <c r="SCE2" s="871"/>
      <c r="SCF2" s="871"/>
      <c r="SCG2" s="871"/>
      <c r="SCH2" s="871"/>
      <c r="SCI2" s="871"/>
      <c r="SCJ2" s="871"/>
      <c r="SCK2" s="871"/>
      <c r="SCL2" s="871"/>
      <c r="SCM2" s="871"/>
      <c r="SCN2" s="871"/>
      <c r="SCO2" s="871"/>
      <c r="SCP2" s="871"/>
      <c r="SCQ2" s="871"/>
      <c r="SCR2" s="871"/>
      <c r="SCS2" s="871"/>
      <c r="SCT2" s="871"/>
      <c r="SCU2" s="871"/>
      <c r="SCV2" s="871"/>
      <c r="SCW2" s="871"/>
      <c r="SCX2" s="871"/>
      <c r="SCY2" s="871"/>
      <c r="SCZ2" s="871"/>
      <c r="SDA2" s="871"/>
      <c r="SDB2" s="871"/>
      <c r="SDC2" s="871"/>
      <c r="SDD2" s="871"/>
      <c r="SDE2" s="871"/>
      <c r="SDF2" s="871"/>
      <c r="SDG2" s="871"/>
      <c r="SDH2" s="871"/>
      <c r="SDI2" s="871"/>
      <c r="SDJ2" s="871"/>
      <c r="SDK2" s="871"/>
      <c r="SDL2" s="871"/>
      <c r="SDM2" s="871"/>
      <c r="SDN2" s="871"/>
      <c r="SDO2" s="871"/>
      <c r="SDP2" s="871"/>
      <c r="SDQ2" s="871"/>
      <c r="SDR2" s="871"/>
      <c r="SDS2" s="871"/>
      <c r="SDT2" s="871"/>
      <c r="SDU2" s="871"/>
      <c r="SDV2" s="871"/>
      <c r="SDW2" s="871"/>
      <c r="SDX2" s="871"/>
      <c r="SDY2" s="871"/>
      <c r="SDZ2" s="871"/>
      <c r="SEA2" s="871"/>
      <c r="SEB2" s="871"/>
      <c r="SEC2" s="871"/>
      <c r="SED2" s="871"/>
      <c r="SEE2" s="871"/>
      <c r="SEF2" s="871"/>
      <c r="SEG2" s="871"/>
      <c r="SEH2" s="871"/>
      <c r="SEI2" s="871"/>
      <c r="SEJ2" s="871"/>
      <c r="SEK2" s="871"/>
      <c r="SEL2" s="871"/>
      <c r="SEM2" s="871"/>
      <c r="SEN2" s="871"/>
      <c r="SEO2" s="871"/>
      <c r="SEP2" s="871"/>
      <c r="SEQ2" s="871"/>
      <c r="SER2" s="871"/>
      <c r="SES2" s="871"/>
      <c r="SET2" s="871"/>
      <c r="SEU2" s="871"/>
      <c r="SEV2" s="871"/>
      <c r="SEW2" s="871"/>
      <c r="SEX2" s="871"/>
      <c r="SEY2" s="871"/>
      <c r="SEZ2" s="871"/>
      <c r="SFA2" s="871"/>
      <c r="SFB2" s="871"/>
      <c r="SFC2" s="871"/>
      <c r="SFD2" s="871"/>
      <c r="SFE2" s="871"/>
      <c r="SFF2" s="871"/>
      <c r="SFG2" s="871"/>
      <c r="SFH2" s="871"/>
      <c r="SFI2" s="871"/>
      <c r="SFJ2" s="871"/>
      <c r="SFK2" s="871"/>
      <c r="SFL2" s="871"/>
      <c r="SFM2" s="871"/>
      <c r="SFN2" s="871"/>
      <c r="SFO2" s="871"/>
      <c r="SFP2" s="871"/>
      <c r="SFQ2" s="871"/>
      <c r="SFR2" s="871"/>
      <c r="SFS2" s="871"/>
      <c r="SFT2" s="871"/>
      <c r="SFU2" s="871"/>
      <c r="SFV2" s="871"/>
      <c r="SFW2" s="871"/>
      <c r="SFX2" s="871"/>
      <c r="SFY2" s="871"/>
      <c r="SFZ2" s="871"/>
      <c r="SGA2" s="871"/>
      <c r="SGB2" s="871"/>
      <c r="SGC2" s="871"/>
      <c r="SGD2" s="871"/>
      <c r="SGE2" s="871"/>
      <c r="SGF2" s="871"/>
      <c r="SGG2" s="871"/>
      <c r="SGH2" s="871"/>
      <c r="SGI2" s="871"/>
      <c r="SGJ2" s="871"/>
      <c r="SGK2" s="871"/>
      <c r="SGL2" s="871"/>
      <c r="SGM2" s="871"/>
      <c r="SGN2" s="871"/>
      <c r="SGO2" s="871"/>
      <c r="SGP2" s="871"/>
      <c r="SGQ2" s="871"/>
      <c r="SGR2" s="871"/>
      <c r="SGS2" s="871"/>
      <c r="SGT2" s="871"/>
      <c r="SGU2" s="871"/>
      <c r="SGV2" s="871"/>
      <c r="SGW2" s="871"/>
      <c r="SGX2" s="871"/>
      <c r="SGY2" s="871"/>
      <c r="SGZ2" s="871"/>
      <c r="SHA2" s="871"/>
      <c r="SHB2" s="871"/>
      <c r="SHC2" s="871"/>
      <c r="SHD2" s="871"/>
      <c r="SHE2" s="871"/>
      <c r="SHF2" s="871"/>
      <c r="SHG2" s="871"/>
      <c r="SHH2" s="871"/>
      <c r="SHI2" s="871"/>
      <c r="SHJ2" s="871"/>
      <c r="SHK2" s="871"/>
      <c r="SHL2" s="871"/>
      <c r="SHM2" s="871"/>
      <c r="SHN2" s="871"/>
      <c r="SHO2" s="871"/>
      <c r="SHP2" s="871"/>
      <c r="SHQ2" s="871"/>
      <c r="SHR2" s="871"/>
      <c r="SHS2" s="871"/>
      <c r="SHT2" s="871"/>
      <c r="SHU2" s="871"/>
      <c r="SHV2" s="871"/>
      <c r="SHW2" s="871"/>
      <c r="SHX2" s="871"/>
      <c r="SHY2" s="871"/>
      <c r="SHZ2" s="871"/>
      <c r="SIA2" s="871"/>
      <c r="SIB2" s="871"/>
      <c r="SIC2" s="871"/>
      <c r="SID2" s="871"/>
      <c r="SIE2" s="871"/>
      <c r="SIF2" s="871"/>
      <c r="SIG2" s="871"/>
      <c r="SIH2" s="871"/>
      <c r="SII2" s="871"/>
      <c r="SIJ2" s="871"/>
      <c r="SIK2" s="871"/>
      <c r="SIL2" s="871"/>
      <c r="SIM2" s="871"/>
      <c r="SIN2" s="871"/>
      <c r="SIO2" s="871"/>
      <c r="SIP2" s="871"/>
      <c r="SIQ2" s="871"/>
      <c r="SIR2" s="871"/>
      <c r="SIS2" s="871"/>
      <c r="SIT2" s="871"/>
      <c r="SIU2" s="871"/>
      <c r="SIV2" s="871"/>
      <c r="SIW2" s="871"/>
      <c r="SIX2" s="871"/>
      <c r="SIY2" s="871"/>
      <c r="SIZ2" s="871"/>
      <c r="SJA2" s="871"/>
      <c r="SJB2" s="871"/>
      <c r="SJC2" s="871"/>
      <c r="SJD2" s="871"/>
      <c r="SJE2" s="871"/>
      <c r="SJF2" s="871"/>
      <c r="SJG2" s="871"/>
      <c r="SJH2" s="871"/>
      <c r="SJI2" s="871"/>
      <c r="SJJ2" s="871"/>
      <c r="SJK2" s="871"/>
      <c r="SJL2" s="871"/>
      <c r="SJM2" s="871"/>
      <c r="SJN2" s="871"/>
      <c r="SJO2" s="871"/>
      <c r="SJP2" s="871"/>
      <c r="SJQ2" s="871"/>
      <c r="SJR2" s="871"/>
      <c r="SJS2" s="871"/>
      <c r="SJT2" s="871"/>
      <c r="SJU2" s="871"/>
      <c r="SJV2" s="871"/>
      <c r="SJW2" s="871"/>
      <c r="SJX2" s="871"/>
      <c r="SJY2" s="871"/>
      <c r="SJZ2" s="871"/>
      <c r="SKA2" s="871"/>
      <c r="SKB2" s="871"/>
      <c r="SKC2" s="871"/>
      <c r="SKD2" s="871"/>
      <c r="SKE2" s="871"/>
      <c r="SKF2" s="871"/>
      <c r="SKG2" s="871"/>
      <c r="SKH2" s="871"/>
      <c r="SKI2" s="871"/>
      <c r="SKJ2" s="871"/>
      <c r="SKK2" s="871"/>
      <c r="SKL2" s="871"/>
      <c r="SKM2" s="871"/>
      <c r="SKN2" s="871"/>
      <c r="SKO2" s="871"/>
      <c r="SKP2" s="871"/>
      <c r="SKQ2" s="871"/>
      <c r="SKR2" s="871"/>
      <c r="SKS2" s="871"/>
      <c r="SKT2" s="871"/>
      <c r="SKU2" s="871"/>
      <c r="SKV2" s="871"/>
      <c r="SKW2" s="871"/>
      <c r="SKX2" s="871"/>
      <c r="SKY2" s="871"/>
      <c r="SKZ2" s="871"/>
      <c r="SLA2" s="871"/>
      <c r="SLB2" s="871"/>
      <c r="SLC2" s="871"/>
      <c r="SLD2" s="871"/>
      <c r="SLE2" s="871"/>
      <c r="SLF2" s="871"/>
      <c r="SLG2" s="871"/>
      <c r="SLH2" s="871"/>
      <c r="SLI2" s="871"/>
      <c r="SLJ2" s="871"/>
      <c r="SLK2" s="871"/>
      <c r="SLL2" s="871"/>
      <c r="SLM2" s="871"/>
      <c r="SLN2" s="871"/>
      <c r="SLO2" s="871"/>
      <c r="SLP2" s="871"/>
      <c r="SLQ2" s="871"/>
      <c r="SLR2" s="871"/>
      <c r="SLS2" s="871"/>
      <c r="SLT2" s="871"/>
      <c r="SLU2" s="871"/>
      <c r="SLV2" s="871"/>
      <c r="SLW2" s="871"/>
      <c r="SLX2" s="871"/>
      <c r="SLY2" s="871"/>
      <c r="SLZ2" s="871"/>
      <c r="SMA2" s="871"/>
      <c r="SMB2" s="871"/>
      <c r="SMC2" s="871"/>
      <c r="SMD2" s="871"/>
      <c r="SME2" s="871"/>
      <c r="SMF2" s="871"/>
      <c r="SMG2" s="871"/>
      <c r="SMH2" s="871"/>
      <c r="SMI2" s="871"/>
      <c r="SMJ2" s="871"/>
      <c r="SMK2" s="871"/>
      <c r="SML2" s="871"/>
      <c r="SMM2" s="871"/>
      <c r="SMN2" s="871"/>
      <c r="SMO2" s="871"/>
      <c r="SMP2" s="871"/>
      <c r="SMQ2" s="871"/>
      <c r="SMR2" s="871"/>
      <c r="SMS2" s="871"/>
      <c r="SMT2" s="871"/>
      <c r="SMU2" s="871"/>
      <c r="SMV2" s="871"/>
      <c r="SMW2" s="871"/>
      <c r="SMX2" s="871"/>
      <c r="SMY2" s="871"/>
      <c r="SMZ2" s="871"/>
      <c r="SNA2" s="871"/>
      <c r="SNB2" s="871"/>
      <c r="SNC2" s="871"/>
      <c r="SND2" s="871"/>
      <c r="SNE2" s="871"/>
      <c r="SNF2" s="871"/>
      <c r="SNG2" s="871"/>
      <c r="SNH2" s="871"/>
      <c r="SNI2" s="871"/>
      <c r="SNJ2" s="871"/>
      <c r="SNK2" s="871"/>
      <c r="SNL2" s="871"/>
      <c r="SNM2" s="871"/>
      <c r="SNN2" s="871"/>
      <c r="SNO2" s="871"/>
      <c r="SNP2" s="871"/>
      <c r="SNQ2" s="871"/>
      <c r="SNR2" s="871"/>
      <c r="SNS2" s="871"/>
      <c r="SNT2" s="871"/>
      <c r="SNU2" s="871"/>
      <c r="SNV2" s="871"/>
      <c r="SNW2" s="871"/>
      <c r="SNX2" s="871"/>
      <c r="SNY2" s="871"/>
      <c r="SNZ2" s="871"/>
      <c r="SOA2" s="871"/>
      <c r="SOB2" s="871"/>
      <c r="SOC2" s="871"/>
      <c r="SOD2" s="871"/>
      <c r="SOE2" s="871"/>
      <c r="SOF2" s="871"/>
      <c r="SOG2" s="871"/>
      <c r="SOH2" s="871"/>
      <c r="SOI2" s="871"/>
      <c r="SOJ2" s="871"/>
      <c r="SOK2" s="871"/>
      <c r="SOL2" s="871"/>
      <c r="SOM2" s="871"/>
      <c r="SON2" s="871"/>
      <c r="SOO2" s="871"/>
      <c r="SOP2" s="871"/>
      <c r="SOQ2" s="871"/>
      <c r="SOR2" s="871"/>
      <c r="SOS2" s="871"/>
      <c r="SOT2" s="871"/>
      <c r="SOU2" s="871"/>
      <c r="SOV2" s="871"/>
      <c r="SOW2" s="871"/>
      <c r="SOX2" s="871"/>
      <c r="SOY2" s="871"/>
      <c r="SOZ2" s="871"/>
      <c r="SPA2" s="871"/>
      <c r="SPB2" s="871"/>
      <c r="SPC2" s="871"/>
      <c r="SPD2" s="871"/>
      <c r="SPE2" s="871"/>
      <c r="SPF2" s="871"/>
      <c r="SPG2" s="871"/>
      <c r="SPH2" s="871"/>
      <c r="SPI2" s="871"/>
      <c r="SPJ2" s="871"/>
      <c r="SPK2" s="871"/>
      <c r="SPL2" s="871"/>
      <c r="SPM2" s="871"/>
      <c r="SPN2" s="871"/>
      <c r="SPO2" s="871"/>
      <c r="SPP2" s="871"/>
      <c r="SPQ2" s="871"/>
      <c r="SPR2" s="871"/>
      <c r="SPS2" s="871"/>
      <c r="SPT2" s="871"/>
      <c r="SPU2" s="871"/>
      <c r="SPV2" s="871"/>
      <c r="SPW2" s="871"/>
      <c r="SPX2" s="871"/>
      <c r="SPY2" s="871"/>
      <c r="SPZ2" s="871"/>
      <c r="SQA2" s="871"/>
      <c r="SQB2" s="871"/>
      <c r="SQC2" s="871"/>
      <c r="SQD2" s="871"/>
      <c r="SQE2" s="871"/>
      <c r="SQF2" s="871"/>
      <c r="SQG2" s="871"/>
      <c r="SQH2" s="871"/>
      <c r="SQI2" s="871"/>
      <c r="SQJ2" s="871"/>
      <c r="SQK2" s="871"/>
      <c r="SQL2" s="871"/>
      <c r="SQM2" s="871"/>
      <c r="SQN2" s="871"/>
      <c r="SQO2" s="871"/>
      <c r="SQP2" s="871"/>
      <c r="SQQ2" s="871"/>
      <c r="SQR2" s="871"/>
      <c r="SQS2" s="871"/>
      <c r="SQT2" s="871"/>
      <c r="SQU2" s="871"/>
      <c r="SQV2" s="871"/>
      <c r="SQW2" s="871"/>
      <c r="SQX2" s="871"/>
      <c r="SQY2" s="871"/>
      <c r="SQZ2" s="871"/>
      <c r="SRA2" s="871"/>
      <c r="SRB2" s="871"/>
      <c r="SRC2" s="871"/>
      <c r="SRD2" s="871"/>
      <c r="SRE2" s="871"/>
      <c r="SRF2" s="871"/>
      <c r="SRG2" s="871"/>
      <c r="SRH2" s="871"/>
      <c r="SRI2" s="871"/>
      <c r="SRJ2" s="871"/>
      <c r="SRK2" s="871"/>
      <c r="SRL2" s="871"/>
      <c r="SRM2" s="871"/>
      <c r="SRN2" s="871"/>
      <c r="SRO2" s="871"/>
      <c r="SRP2" s="871"/>
      <c r="SRQ2" s="871"/>
      <c r="SRR2" s="871"/>
      <c r="SRS2" s="871"/>
      <c r="SRT2" s="871"/>
      <c r="SRU2" s="871"/>
      <c r="SRV2" s="871"/>
      <c r="SRW2" s="871"/>
      <c r="SRX2" s="871"/>
      <c r="SRY2" s="871"/>
      <c r="SRZ2" s="871"/>
      <c r="SSA2" s="871"/>
      <c r="SSB2" s="871"/>
      <c r="SSC2" s="871"/>
      <c r="SSD2" s="871"/>
      <c r="SSE2" s="871"/>
      <c r="SSF2" s="871"/>
      <c r="SSG2" s="871"/>
      <c r="SSH2" s="871"/>
      <c r="SSI2" s="871"/>
      <c r="SSJ2" s="871"/>
      <c r="SSK2" s="871"/>
      <c r="SSL2" s="871"/>
      <c r="SSM2" s="871"/>
      <c r="SSN2" s="871"/>
      <c r="SSO2" s="871"/>
      <c r="SSP2" s="871"/>
      <c r="SSQ2" s="871"/>
      <c r="SSR2" s="871"/>
      <c r="SSS2" s="871"/>
      <c r="SST2" s="871"/>
      <c r="SSU2" s="871"/>
      <c r="SSV2" s="871"/>
      <c r="SSW2" s="871"/>
      <c r="SSX2" s="871"/>
      <c r="SSY2" s="871"/>
      <c r="SSZ2" s="871"/>
      <c r="STA2" s="871"/>
      <c r="STB2" s="871"/>
      <c r="STC2" s="871"/>
      <c r="STD2" s="871"/>
      <c r="STE2" s="871"/>
      <c r="STF2" s="871"/>
      <c r="STG2" s="871"/>
      <c r="STH2" s="871"/>
      <c r="STI2" s="871"/>
      <c r="STJ2" s="871"/>
      <c r="STK2" s="871"/>
      <c r="STL2" s="871"/>
      <c r="STM2" s="871"/>
      <c r="STN2" s="871"/>
      <c r="STO2" s="871"/>
      <c r="STP2" s="871"/>
      <c r="STQ2" s="871"/>
      <c r="STR2" s="871"/>
      <c r="STS2" s="871"/>
      <c r="STT2" s="871"/>
      <c r="STU2" s="871"/>
      <c r="STV2" s="871"/>
      <c r="STW2" s="871"/>
      <c r="STX2" s="871"/>
      <c r="STY2" s="871"/>
      <c r="STZ2" s="871"/>
      <c r="SUA2" s="871"/>
      <c r="SUB2" s="871"/>
      <c r="SUC2" s="871"/>
      <c r="SUD2" s="871"/>
      <c r="SUE2" s="871"/>
      <c r="SUF2" s="871"/>
      <c r="SUG2" s="871"/>
      <c r="SUH2" s="871"/>
      <c r="SUI2" s="871"/>
      <c r="SUJ2" s="871"/>
      <c r="SUK2" s="871"/>
      <c r="SUL2" s="871"/>
      <c r="SUM2" s="871"/>
      <c r="SUN2" s="871"/>
      <c r="SUO2" s="871"/>
      <c r="SUP2" s="871"/>
      <c r="SUQ2" s="871"/>
      <c r="SUR2" s="871"/>
      <c r="SUS2" s="871"/>
      <c r="SUT2" s="871"/>
      <c r="SUU2" s="871"/>
      <c r="SUV2" s="871"/>
      <c r="SUW2" s="871"/>
      <c r="SUX2" s="871"/>
      <c r="SUY2" s="871"/>
      <c r="SUZ2" s="871"/>
      <c r="SVA2" s="871"/>
      <c r="SVB2" s="871"/>
      <c r="SVC2" s="871"/>
      <c r="SVD2" s="871"/>
      <c r="SVE2" s="871"/>
      <c r="SVF2" s="871"/>
      <c r="SVG2" s="871"/>
      <c r="SVH2" s="871"/>
      <c r="SVI2" s="871"/>
      <c r="SVJ2" s="871"/>
      <c r="SVK2" s="871"/>
      <c r="SVL2" s="871"/>
      <c r="SVM2" s="871"/>
      <c r="SVN2" s="871"/>
      <c r="SVO2" s="871"/>
      <c r="SVP2" s="871"/>
      <c r="SVQ2" s="871"/>
      <c r="SVR2" s="871"/>
      <c r="SVS2" s="871"/>
      <c r="SVT2" s="871"/>
      <c r="SVU2" s="871"/>
      <c r="SVV2" s="871"/>
      <c r="SVW2" s="871"/>
      <c r="SVX2" s="871"/>
      <c r="SVY2" s="871"/>
      <c r="SVZ2" s="871"/>
      <c r="SWA2" s="871"/>
      <c r="SWB2" s="871"/>
      <c r="SWC2" s="871"/>
      <c r="SWD2" s="871"/>
      <c r="SWE2" s="871"/>
      <c r="SWF2" s="871"/>
      <c r="SWG2" s="871"/>
      <c r="SWH2" s="871"/>
      <c r="SWI2" s="871"/>
      <c r="SWJ2" s="871"/>
      <c r="SWK2" s="871"/>
      <c r="SWL2" s="871"/>
      <c r="SWM2" s="871"/>
      <c r="SWN2" s="871"/>
      <c r="SWO2" s="871"/>
      <c r="SWP2" s="871"/>
      <c r="SWQ2" s="871"/>
      <c r="SWR2" s="871"/>
      <c r="SWS2" s="871"/>
      <c r="SWT2" s="871"/>
      <c r="SWU2" s="871"/>
      <c r="SWV2" s="871"/>
      <c r="SWW2" s="871"/>
      <c r="SWX2" s="871"/>
      <c r="SWY2" s="871"/>
      <c r="SWZ2" s="871"/>
      <c r="SXA2" s="871"/>
      <c r="SXB2" s="871"/>
      <c r="SXC2" s="871"/>
      <c r="SXD2" s="871"/>
      <c r="SXE2" s="871"/>
      <c r="SXF2" s="871"/>
      <c r="SXG2" s="871"/>
      <c r="SXH2" s="871"/>
      <c r="SXI2" s="871"/>
      <c r="SXJ2" s="871"/>
      <c r="SXK2" s="871"/>
      <c r="SXL2" s="871"/>
      <c r="SXM2" s="871"/>
      <c r="SXN2" s="871"/>
      <c r="SXO2" s="871"/>
      <c r="SXP2" s="871"/>
      <c r="SXQ2" s="871"/>
      <c r="SXR2" s="871"/>
      <c r="SXS2" s="871"/>
      <c r="SXT2" s="871"/>
      <c r="SXU2" s="871"/>
      <c r="SXV2" s="871"/>
      <c r="SXW2" s="871"/>
      <c r="SXX2" s="871"/>
      <c r="SXY2" s="871"/>
      <c r="SXZ2" s="871"/>
      <c r="SYA2" s="871"/>
      <c r="SYB2" s="871"/>
      <c r="SYC2" s="871"/>
      <c r="SYD2" s="871"/>
      <c r="SYE2" s="871"/>
      <c r="SYF2" s="871"/>
      <c r="SYG2" s="871"/>
      <c r="SYH2" s="871"/>
      <c r="SYI2" s="871"/>
      <c r="SYJ2" s="871"/>
      <c r="SYK2" s="871"/>
      <c r="SYL2" s="871"/>
      <c r="SYM2" s="871"/>
      <c r="SYN2" s="871"/>
      <c r="SYO2" s="871"/>
      <c r="SYP2" s="871"/>
      <c r="SYQ2" s="871"/>
      <c r="SYR2" s="871"/>
      <c r="SYS2" s="871"/>
      <c r="SYT2" s="871"/>
      <c r="SYU2" s="871"/>
      <c r="SYV2" s="871"/>
      <c r="SYW2" s="871"/>
      <c r="SYX2" s="871"/>
      <c r="SYY2" s="871"/>
      <c r="SYZ2" s="871"/>
      <c r="SZA2" s="871"/>
      <c r="SZB2" s="871"/>
      <c r="SZC2" s="871"/>
      <c r="SZD2" s="871"/>
      <c r="SZE2" s="871"/>
      <c r="SZF2" s="871"/>
      <c r="SZG2" s="871"/>
      <c r="SZH2" s="871"/>
      <c r="SZI2" s="871"/>
      <c r="SZJ2" s="871"/>
      <c r="SZK2" s="871"/>
      <c r="SZL2" s="871"/>
      <c r="SZM2" s="871"/>
      <c r="SZN2" s="871"/>
      <c r="SZO2" s="871"/>
      <c r="SZP2" s="871"/>
      <c r="SZQ2" s="871"/>
      <c r="SZR2" s="871"/>
      <c r="SZS2" s="871"/>
      <c r="SZT2" s="871"/>
      <c r="SZU2" s="871"/>
      <c r="SZV2" s="871"/>
      <c r="SZW2" s="871"/>
      <c r="SZX2" s="871"/>
      <c r="SZY2" s="871"/>
      <c r="SZZ2" s="871"/>
      <c r="TAA2" s="871"/>
      <c r="TAB2" s="871"/>
      <c r="TAC2" s="871"/>
      <c r="TAD2" s="871"/>
      <c r="TAE2" s="871"/>
      <c r="TAF2" s="871"/>
      <c r="TAG2" s="871"/>
      <c r="TAH2" s="871"/>
      <c r="TAI2" s="871"/>
      <c r="TAJ2" s="871"/>
      <c r="TAK2" s="871"/>
      <c r="TAL2" s="871"/>
      <c r="TAM2" s="871"/>
      <c r="TAN2" s="871"/>
      <c r="TAO2" s="871"/>
      <c r="TAP2" s="871"/>
      <c r="TAQ2" s="871"/>
      <c r="TAR2" s="871"/>
      <c r="TAS2" s="871"/>
      <c r="TAT2" s="871"/>
      <c r="TAU2" s="871"/>
      <c r="TAV2" s="871"/>
      <c r="TAW2" s="871"/>
      <c r="TAX2" s="871"/>
      <c r="TAY2" s="871"/>
      <c r="TAZ2" s="871"/>
      <c r="TBA2" s="871"/>
      <c r="TBB2" s="871"/>
      <c r="TBC2" s="871"/>
      <c r="TBD2" s="871"/>
      <c r="TBE2" s="871"/>
      <c r="TBF2" s="871"/>
      <c r="TBG2" s="871"/>
      <c r="TBH2" s="871"/>
      <c r="TBI2" s="871"/>
      <c r="TBJ2" s="871"/>
      <c r="TBK2" s="871"/>
      <c r="TBL2" s="871"/>
      <c r="TBM2" s="871"/>
      <c r="TBN2" s="871"/>
      <c r="TBO2" s="871"/>
      <c r="TBP2" s="871"/>
      <c r="TBQ2" s="871"/>
      <c r="TBR2" s="871"/>
      <c r="TBS2" s="871"/>
      <c r="TBT2" s="871"/>
      <c r="TBU2" s="871"/>
      <c r="TBV2" s="871"/>
      <c r="TBW2" s="871"/>
      <c r="TBX2" s="871"/>
      <c r="TBY2" s="871"/>
      <c r="TBZ2" s="871"/>
      <c r="TCA2" s="871"/>
      <c r="TCB2" s="871"/>
      <c r="TCC2" s="871"/>
      <c r="TCD2" s="871"/>
      <c r="TCE2" s="871"/>
      <c r="TCF2" s="871"/>
      <c r="TCG2" s="871"/>
      <c r="TCH2" s="871"/>
      <c r="TCI2" s="871"/>
      <c r="TCJ2" s="871"/>
      <c r="TCK2" s="871"/>
      <c r="TCL2" s="871"/>
      <c r="TCM2" s="871"/>
      <c r="TCN2" s="871"/>
      <c r="TCO2" s="871"/>
      <c r="TCP2" s="871"/>
      <c r="TCQ2" s="871"/>
      <c r="TCR2" s="871"/>
      <c r="TCS2" s="871"/>
      <c r="TCT2" s="871"/>
      <c r="TCU2" s="871"/>
      <c r="TCV2" s="871"/>
      <c r="TCW2" s="871"/>
      <c r="TCX2" s="871"/>
      <c r="TCY2" s="871"/>
      <c r="TCZ2" s="871"/>
      <c r="TDA2" s="871"/>
      <c r="TDB2" s="871"/>
      <c r="TDC2" s="871"/>
      <c r="TDD2" s="871"/>
      <c r="TDE2" s="871"/>
      <c r="TDF2" s="871"/>
      <c r="TDG2" s="871"/>
      <c r="TDH2" s="871"/>
      <c r="TDI2" s="871"/>
      <c r="TDJ2" s="871"/>
      <c r="TDK2" s="871"/>
      <c r="TDL2" s="871"/>
      <c r="TDM2" s="871"/>
      <c r="TDN2" s="871"/>
      <c r="TDO2" s="871"/>
      <c r="TDP2" s="871"/>
      <c r="TDQ2" s="871"/>
      <c r="TDR2" s="871"/>
      <c r="TDS2" s="871"/>
      <c r="TDT2" s="871"/>
      <c r="TDU2" s="871"/>
      <c r="TDV2" s="871"/>
      <c r="TDW2" s="871"/>
      <c r="TDX2" s="871"/>
      <c r="TDY2" s="871"/>
      <c r="TDZ2" s="871"/>
      <c r="TEA2" s="871"/>
      <c r="TEB2" s="871"/>
      <c r="TEC2" s="871"/>
      <c r="TED2" s="871"/>
      <c r="TEE2" s="871"/>
      <c r="TEF2" s="871"/>
      <c r="TEG2" s="871"/>
      <c r="TEH2" s="871"/>
      <c r="TEI2" s="871"/>
      <c r="TEJ2" s="871"/>
      <c r="TEK2" s="871"/>
      <c r="TEL2" s="871"/>
      <c r="TEM2" s="871"/>
      <c r="TEN2" s="871"/>
      <c r="TEO2" s="871"/>
      <c r="TEP2" s="871"/>
      <c r="TEQ2" s="871"/>
      <c r="TER2" s="871"/>
      <c r="TES2" s="871"/>
      <c r="TET2" s="871"/>
      <c r="TEU2" s="871"/>
      <c r="TEV2" s="871"/>
      <c r="TEW2" s="871"/>
      <c r="TEX2" s="871"/>
      <c r="TEY2" s="871"/>
      <c r="TEZ2" s="871"/>
      <c r="TFA2" s="871"/>
      <c r="TFB2" s="871"/>
      <c r="TFC2" s="871"/>
      <c r="TFD2" s="871"/>
      <c r="TFE2" s="871"/>
      <c r="TFF2" s="871"/>
      <c r="TFG2" s="871"/>
      <c r="TFH2" s="871"/>
      <c r="TFI2" s="871"/>
      <c r="TFJ2" s="871"/>
      <c r="TFK2" s="871"/>
      <c r="TFL2" s="871"/>
      <c r="TFM2" s="871"/>
      <c r="TFN2" s="871"/>
      <c r="TFO2" s="871"/>
      <c r="TFP2" s="871"/>
      <c r="TFQ2" s="871"/>
      <c r="TFR2" s="871"/>
      <c r="TFS2" s="871"/>
      <c r="TFT2" s="871"/>
      <c r="TFU2" s="871"/>
      <c r="TFV2" s="871"/>
      <c r="TFW2" s="871"/>
      <c r="TFX2" s="871"/>
      <c r="TFY2" s="871"/>
      <c r="TFZ2" s="871"/>
      <c r="TGA2" s="871"/>
      <c r="TGB2" s="871"/>
      <c r="TGC2" s="871"/>
      <c r="TGD2" s="871"/>
      <c r="TGE2" s="871"/>
      <c r="TGF2" s="871"/>
      <c r="TGG2" s="871"/>
      <c r="TGH2" s="871"/>
      <c r="TGI2" s="871"/>
      <c r="TGJ2" s="871"/>
      <c r="TGK2" s="871"/>
      <c r="TGL2" s="871"/>
      <c r="TGM2" s="871"/>
      <c r="TGN2" s="871"/>
      <c r="TGO2" s="871"/>
      <c r="TGP2" s="871"/>
      <c r="TGQ2" s="871"/>
      <c r="TGR2" s="871"/>
      <c r="TGS2" s="871"/>
      <c r="TGT2" s="871"/>
      <c r="TGU2" s="871"/>
      <c r="TGV2" s="871"/>
      <c r="TGW2" s="871"/>
      <c r="TGX2" s="871"/>
      <c r="TGY2" s="871"/>
      <c r="TGZ2" s="871"/>
      <c r="THA2" s="871"/>
      <c r="THB2" s="871"/>
      <c r="THC2" s="871"/>
      <c r="THD2" s="871"/>
      <c r="THE2" s="871"/>
      <c r="THF2" s="871"/>
      <c r="THG2" s="871"/>
      <c r="THH2" s="871"/>
      <c r="THI2" s="871"/>
      <c r="THJ2" s="871"/>
      <c r="THK2" s="871"/>
      <c r="THL2" s="871"/>
      <c r="THM2" s="871"/>
      <c r="THN2" s="871"/>
      <c r="THO2" s="871"/>
      <c r="THP2" s="871"/>
      <c r="THQ2" s="871"/>
      <c r="THR2" s="871"/>
      <c r="THS2" s="871"/>
      <c r="THT2" s="871"/>
      <c r="THU2" s="871"/>
      <c r="THV2" s="871"/>
      <c r="THW2" s="871"/>
      <c r="THX2" s="871"/>
      <c r="THY2" s="871"/>
      <c r="THZ2" s="871"/>
      <c r="TIA2" s="871"/>
      <c r="TIB2" s="871"/>
      <c r="TIC2" s="871"/>
      <c r="TID2" s="871"/>
      <c r="TIE2" s="871"/>
      <c r="TIF2" s="871"/>
      <c r="TIG2" s="871"/>
      <c r="TIH2" s="871"/>
      <c r="TII2" s="871"/>
      <c r="TIJ2" s="871"/>
      <c r="TIK2" s="871"/>
      <c r="TIL2" s="871"/>
      <c r="TIM2" s="871"/>
      <c r="TIN2" s="871"/>
      <c r="TIO2" s="871"/>
      <c r="TIP2" s="871"/>
      <c r="TIQ2" s="871"/>
      <c r="TIR2" s="871"/>
      <c r="TIS2" s="871"/>
      <c r="TIT2" s="871"/>
      <c r="TIU2" s="871"/>
      <c r="TIV2" s="871"/>
      <c r="TIW2" s="871"/>
      <c r="TIX2" s="871"/>
      <c r="TIY2" s="871"/>
      <c r="TIZ2" s="871"/>
      <c r="TJA2" s="871"/>
      <c r="TJB2" s="871"/>
      <c r="TJC2" s="871"/>
      <c r="TJD2" s="871"/>
      <c r="TJE2" s="871"/>
      <c r="TJF2" s="871"/>
      <c r="TJG2" s="871"/>
      <c r="TJH2" s="871"/>
      <c r="TJI2" s="871"/>
      <c r="TJJ2" s="871"/>
      <c r="TJK2" s="871"/>
      <c r="TJL2" s="871"/>
      <c r="TJM2" s="871"/>
      <c r="TJN2" s="871"/>
      <c r="TJO2" s="871"/>
      <c r="TJP2" s="871"/>
      <c r="TJQ2" s="871"/>
      <c r="TJR2" s="871"/>
      <c r="TJS2" s="871"/>
      <c r="TJT2" s="871"/>
      <c r="TJU2" s="871"/>
      <c r="TJV2" s="871"/>
      <c r="TJW2" s="871"/>
      <c r="TJX2" s="871"/>
      <c r="TJY2" s="871"/>
      <c r="TJZ2" s="871"/>
      <c r="TKA2" s="871"/>
      <c r="TKB2" s="871"/>
      <c r="TKC2" s="871"/>
      <c r="TKD2" s="871"/>
      <c r="TKE2" s="871"/>
      <c r="TKF2" s="871"/>
      <c r="TKG2" s="871"/>
      <c r="TKH2" s="871"/>
      <c r="TKI2" s="871"/>
      <c r="TKJ2" s="871"/>
      <c r="TKK2" s="871"/>
      <c r="TKL2" s="871"/>
      <c r="TKM2" s="871"/>
      <c r="TKN2" s="871"/>
      <c r="TKO2" s="871"/>
      <c r="TKP2" s="871"/>
      <c r="TKQ2" s="871"/>
      <c r="TKR2" s="871"/>
      <c r="TKS2" s="871"/>
      <c r="TKT2" s="871"/>
      <c r="TKU2" s="871"/>
      <c r="TKV2" s="871"/>
      <c r="TKW2" s="871"/>
      <c r="TKX2" s="871"/>
      <c r="TKY2" s="871"/>
      <c r="TKZ2" s="871"/>
      <c r="TLA2" s="871"/>
      <c r="TLB2" s="871"/>
      <c r="TLC2" s="871"/>
      <c r="TLD2" s="871"/>
      <c r="TLE2" s="871"/>
      <c r="TLF2" s="871"/>
      <c r="TLG2" s="871"/>
      <c r="TLH2" s="871"/>
      <c r="TLI2" s="871"/>
      <c r="TLJ2" s="871"/>
      <c r="TLK2" s="871"/>
      <c r="TLL2" s="871"/>
      <c r="TLM2" s="871"/>
      <c r="TLN2" s="871"/>
      <c r="TLO2" s="871"/>
      <c r="TLP2" s="871"/>
      <c r="TLQ2" s="871"/>
      <c r="TLR2" s="871"/>
      <c r="TLS2" s="871"/>
      <c r="TLT2" s="871"/>
      <c r="TLU2" s="871"/>
      <c r="TLV2" s="871"/>
      <c r="TLW2" s="871"/>
      <c r="TLX2" s="871"/>
      <c r="TLY2" s="871"/>
      <c r="TLZ2" s="871"/>
      <c r="TMA2" s="871"/>
      <c r="TMB2" s="871"/>
      <c r="TMC2" s="871"/>
      <c r="TMD2" s="871"/>
      <c r="TME2" s="871"/>
      <c r="TMF2" s="871"/>
      <c r="TMG2" s="871"/>
      <c r="TMH2" s="871"/>
      <c r="TMI2" s="871"/>
      <c r="TMJ2" s="871"/>
      <c r="TMK2" s="871"/>
      <c r="TML2" s="871"/>
      <c r="TMM2" s="871"/>
      <c r="TMN2" s="871"/>
      <c r="TMO2" s="871"/>
      <c r="TMP2" s="871"/>
      <c r="TMQ2" s="871"/>
      <c r="TMR2" s="871"/>
      <c r="TMS2" s="871"/>
      <c r="TMT2" s="871"/>
      <c r="TMU2" s="871"/>
      <c r="TMV2" s="871"/>
      <c r="TMW2" s="871"/>
      <c r="TMX2" s="871"/>
      <c r="TMY2" s="871"/>
      <c r="TMZ2" s="871"/>
      <c r="TNA2" s="871"/>
      <c r="TNB2" s="871"/>
      <c r="TNC2" s="871"/>
      <c r="TND2" s="871"/>
      <c r="TNE2" s="871"/>
      <c r="TNF2" s="871"/>
      <c r="TNG2" s="871"/>
      <c r="TNH2" s="871"/>
      <c r="TNI2" s="871"/>
      <c r="TNJ2" s="871"/>
      <c r="TNK2" s="871"/>
      <c r="TNL2" s="871"/>
      <c r="TNM2" s="871"/>
      <c r="TNN2" s="871"/>
      <c r="TNO2" s="871"/>
      <c r="TNP2" s="871"/>
      <c r="TNQ2" s="871"/>
      <c r="TNR2" s="871"/>
      <c r="TNS2" s="871"/>
      <c r="TNT2" s="871"/>
      <c r="TNU2" s="871"/>
      <c r="TNV2" s="871"/>
      <c r="TNW2" s="871"/>
      <c r="TNX2" s="871"/>
      <c r="TNY2" s="871"/>
      <c r="TNZ2" s="871"/>
      <c r="TOA2" s="871"/>
      <c r="TOB2" s="871"/>
      <c r="TOC2" s="871"/>
      <c r="TOD2" s="871"/>
      <c r="TOE2" s="871"/>
      <c r="TOF2" s="871"/>
      <c r="TOG2" s="871"/>
      <c r="TOH2" s="871"/>
      <c r="TOI2" s="871"/>
      <c r="TOJ2" s="871"/>
      <c r="TOK2" s="871"/>
      <c r="TOL2" s="871"/>
      <c r="TOM2" s="871"/>
      <c r="TON2" s="871"/>
      <c r="TOO2" s="871"/>
      <c r="TOP2" s="871"/>
      <c r="TOQ2" s="871"/>
      <c r="TOR2" s="871"/>
      <c r="TOS2" s="871"/>
      <c r="TOT2" s="871"/>
      <c r="TOU2" s="871"/>
      <c r="TOV2" s="871"/>
      <c r="TOW2" s="871"/>
      <c r="TOX2" s="871"/>
      <c r="TOY2" s="871"/>
      <c r="TOZ2" s="871"/>
      <c r="TPA2" s="871"/>
      <c r="TPB2" s="871"/>
      <c r="TPC2" s="871"/>
      <c r="TPD2" s="871"/>
      <c r="TPE2" s="871"/>
      <c r="TPF2" s="871"/>
      <c r="TPG2" s="871"/>
      <c r="TPH2" s="871"/>
      <c r="TPI2" s="871"/>
      <c r="TPJ2" s="871"/>
      <c r="TPK2" s="871"/>
      <c r="TPL2" s="871"/>
      <c r="TPM2" s="871"/>
      <c r="TPN2" s="871"/>
      <c r="TPO2" s="871"/>
      <c r="TPP2" s="871"/>
      <c r="TPQ2" s="871"/>
      <c r="TPR2" s="871"/>
      <c r="TPS2" s="871"/>
      <c r="TPT2" s="871"/>
      <c r="TPU2" s="871"/>
      <c r="TPV2" s="871"/>
      <c r="TPW2" s="871"/>
      <c r="TPX2" s="871"/>
      <c r="TPY2" s="871"/>
      <c r="TPZ2" s="871"/>
      <c r="TQA2" s="871"/>
      <c r="TQB2" s="871"/>
      <c r="TQC2" s="871"/>
      <c r="TQD2" s="871"/>
      <c r="TQE2" s="871"/>
      <c r="TQF2" s="871"/>
      <c r="TQG2" s="871"/>
      <c r="TQH2" s="871"/>
      <c r="TQI2" s="871"/>
      <c r="TQJ2" s="871"/>
      <c r="TQK2" s="871"/>
      <c r="TQL2" s="871"/>
      <c r="TQM2" s="871"/>
      <c r="TQN2" s="871"/>
      <c r="TQO2" s="871"/>
      <c r="TQP2" s="871"/>
      <c r="TQQ2" s="871"/>
      <c r="TQR2" s="871"/>
      <c r="TQS2" s="871"/>
      <c r="TQT2" s="871"/>
      <c r="TQU2" s="871"/>
      <c r="TQV2" s="871"/>
      <c r="TQW2" s="871"/>
      <c r="TQX2" s="871"/>
      <c r="TQY2" s="871"/>
      <c r="TQZ2" s="871"/>
      <c r="TRA2" s="871"/>
      <c r="TRB2" s="871"/>
      <c r="TRC2" s="871"/>
      <c r="TRD2" s="871"/>
      <c r="TRE2" s="871"/>
      <c r="TRF2" s="871"/>
      <c r="TRG2" s="871"/>
      <c r="TRH2" s="871"/>
      <c r="TRI2" s="871"/>
      <c r="TRJ2" s="871"/>
      <c r="TRK2" s="871"/>
      <c r="TRL2" s="871"/>
      <c r="TRM2" s="871"/>
      <c r="TRN2" s="871"/>
      <c r="TRO2" s="871"/>
      <c r="TRP2" s="871"/>
      <c r="TRQ2" s="871"/>
      <c r="TRR2" s="871"/>
      <c r="TRS2" s="871"/>
      <c r="TRT2" s="871"/>
      <c r="TRU2" s="871"/>
      <c r="TRV2" s="871"/>
      <c r="TRW2" s="871"/>
      <c r="TRX2" s="871"/>
      <c r="TRY2" s="871"/>
      <c r="TRZ2" s="871"/>
      <c r="TSA2" s="871"/>
      <c r="TSB2" s="871"/>
      <c r="TSC2" s="871"/>
      <c r="TSD2" s="871"/>
      <c r="TSE2" s="871"/>
      <c r="TSF2" s="871"/>
      <c r="TSG2" s="871"/>
      <c r="TSH2" s="871"/>
      <c r="TSI2" s="871"/>
      <c r="TSJ2" s="871"/>
      <c r="TSK2" s="871"/>
      <c r="TSL2" s="871"/>
      <c r="TSM2" s="871"/>
      <c r="TSN2" s="871"/>
      <c r="TSO2" s="871"/>
      <c r="TSP2" s="871"/>
      <c r="TSQ2" s="871"/>
      <c r="TSR2" s="871"/>
      <c r="TSS2" s="871"/>
      <c r="TST2" s="871"/>
      <c r="TSU2" s="871"/>
      <c r="TSV2" s="871"/>
      <c r="TSW2" s="871"/>
      <c r="TSX2" s="871"/>
      <c r="TSY2" s="871"/>
      <c r="TSZ2" s="871"/>
      <c r="TTA2" s="871"/>
      <c r="TTB2" s="871"/>
      <c r="TTC2" s="871"/>
      <c r="TTD2" s="871"/>
      <c r="TTE2" s="871"/>
      <c r="TTF2" s="871"/>
      <c r="TTG2" s="871"/>
      <c r="TTH2" s="871"/>
      <c r="TTI2" s="871"/>
      <c r="TTJ2" s="871"/>
      <c r="TTK2" s="871"/>
      <c r="TTL2" s="871"/>
      <c r="TTM2" s="871"/>
      <c r="TTN2" s="871"/>
      <c r="TTO2" s="871"/>
      <c r="TTP2" s="871"/>
      <c r="TTQ2" s="871"/>
      <c r="TTR2" s="871"/>
      <c r="TTS2" s="871"/>
      <c r="TTT2" s="871"/>
      <c r="TTU2" s="871"/>
      <c r="TTV2" s="871"/>
      <c r="TTW2" s="871"/>
      <c r="TTX2" s="871"/>
      <c r="TTY2" s="871"/>
      <c r="TTZ2" s="871"/>
      <c r="TUA2" s="871"/>
      <c r="TUB2" s="871"/>
      <c r="TUC2" s="871"/>
      <c r="TUD2" s="871"/>
      <c r="TUE2" s="871"/>
      <c r="TUF2" s="871"/>
      <c r="TUG2" s="871"/>
      <c r="TUH2" s="871"/>
      <c r="TUI2" s="871"/>
      <c r="TUJ2" s="871"/>
      <c r="TUK2" s="871"/>
      <c r="TUL2" s="871"/>
      <c r="TUM2" s="871"/>
      <c r="TUN2" s="871"/>
      <c r="TUO2" s="871"/>
      <c r="TUP2" s="871"/>
      <c r="TUQ2" s="871"/>
      <c r="TUR2" s="871"/>
      <c r="TUS2" s="871"/>
      <c r="TUT2" s="871"/>
      <c r="TUU2" s="871"/>
      <c r="TUV2" s="871"/>
      <c r="TUW2" s="871"/>
      <c r="TUX2" s="871"/>
      <c r="TUY2" s="871"/>
      <c r="TUZ2" s="871"/>
      <c r="TVA2" s="871"/>
      <c r="TVB2" s="871"/>
      <c r="TVC2" s="871"/>
      <c r="TVD2" s="871"/>
      <c r="TVE2" s="871"/>
      <c r="TVF2" s="871"/>
      <c r="TVG2" s="871"/>
      <c r="TVH2" s="871"/>
      <c r="TVI2" s="871"/>
      <c r="TVJ2" s="871"/>
      <c r="TVK2" s="871"/>
      <c r="TVL2" s="871"/>
      <c r="TVM2" s="871"/>
      <c r="TVN2" s="871"/>
      <c r="TVO2" s="871"/>
      <c r="TVP2" s="871"/>
      <c r="TVQ2" s="871"/>
      <c r="TVR2" s="871"/>
      <c r="TVS2" s="871"/>
      <c r="TVT2" s="871"/>
      <c r="TVU2" s="871"/>
      <c r="TVV2" s="871"/>
      <c r="TVW2" s="871"/>
      <c r="TVX2" s="871"/>
      <c r="TVY2" s="871"/>
      <c r="TVZ2" s="871"/>
      <c r="TWA2" s="871"/>
      <c r="TWB2" s="871"/>
      <c r="TWC2" s="871"/>
      <c r="TWD2" s="871"/>
      <c r="TWE2" s="871"/>
      <c r="TWF2" s="871"/>
      <c r="TWG2" s="871"/>
      <c r="TWH2" s="871"/>
      <c r="TWI2" s="871"/>
      <c r="TWJ2" s="871"/>
      <c r="TWK2" s="871"/>
      <c r="TWL2" s="871"/>
      <c r="TWM2" s="871"/>
      <c r="TWN2" s="871"/>
      <c r="TWO2" s="871"/>
      <c r="TWP2" s="871"/>
      <c r="TWQ2" s="871"/>
      <c r="TWR2" s="871"/>
      <c r="TWS2" s="871"/>
      <c r="TWT2" s="871"/>
      <c r="TWU2" s="871"/>
      <c r="TWV2" s="871"/>
      <c r="TWW2" s="871"/>
      <c r="TWX2" s="871"/>
      <c r="TWY2" s="871"/>
      <c r="TWZ2" s="871"/>
      <c r="TXA2" s="871"/>
      <c r="TXB2" s="871"/>
      <c r="TXC2" s="871"/>
      <c r="TXD2" s="871"/>
      <c r="TXE2" s="871"/>
      <c r="TXF2" s="871"/>
      <c r="TXG2" s="871"/>
      <c r="TXH2" s="871"/>
      <c r="TXI2" s="871"/>
      <c r="TXJ2" s="871"/>
      <c r="TXK2" s="871"/>
      <c r="TXL2" s="871"/>
      <c r="TXM2" s="871"/>
      <c r="TXN2" s="871"/>
      <c r="TXO2" s="871"/>
      <c r="TXP2" s="871"/>
      <c r="TXQ2" s="871"/>
      <c r="TXR2" s="871"/>
      <c r="TXS2" s="871"/>
      <c r="TXT2" s="871"/>
      <c r="TXU2" s="871"/>
      <c r="TXV2" s="871"/>
      <c r="TXW2" s="871"/>
      <c r="TXX2" s="871"/>
      <c r="TXY2" s="871"/>
      <c r="TXZ2" s="871"/>
      <c r="TYA2" s="871"/>
      <c r="TYB2" s="871"/>
      <c r="TYC2" s="871"/>
      <c r="TYD2" s="871"/>
      <c r="TYE2" s="871"/>
      <c r="TYF2" s="871"/>
      <c r="TYG2" s="871"/>
      <c r="TYH2" s="871"/>
      <c r="TYI2" s="871"/>
      <c r="TYJ2" s="871"/>
      <c r="TYK2" s="871"/>
      <c r="TYL2" s="871"/>
      <c r="TYM2" s="871"/>
      <c r="TYN2" s="871"/>
      <c r="TYO2" s="871"/>
      <c r="TYP2" s="871"/>
      <c r="TYQ2" s="871"/>
      <c r="TYR2" s="871"/>
      <c r="TYS2" s="871"/>
      <c r="TYT2" s="871"/>
      <c r="TYU2" s="871"/>
      <c r="TYV2" s="871"/>
      <c r="TYW2" s="871"/>
      <c r="TYX2" s="871"/>
      <c r="TYY2" s="871"/>
      <c r="TYZ2" s="871"/>
      <c r="TZA2" s="871"/>
      <c r="TZB2" s="871"/>
      <c r="TZC2" s="871"/>
      <c r="TZD2" s="871"/>
      <c r="TZE2" s="871"/>
      <c r="TZF2" s="871"/>
      <c r="TZG2" s="871"/>
      <c r="TZH2" s="871"/>
      <c r="TZI2" s="871"/>
      <c r="TZJ2" s="871"/>
      <c r="TZK2" s="871"/>
      <c r="TZL2" s="871"/>
      <c r="TZM2" s="871"/>
      <c r="TZN2" s="871"/>
      <c r="TZO2" s="871"/>
      <c r="TZP2" s="871"/>
      <c r="TZQ2" s="871"/>
      <c r="TZR2" s="871"/>
      <c r="TZS2" s="871"/>
      <c r="TZT2" s="871"/>
      <c r="TZU2" s="871"/>
      <c r="TZV2" s="871"/>
      <c r="TZW2" s="871"/>
      <c r="TZX2" s="871"/>
      <c r="TZY2" s="871"/>
      <c r="TZZ2" s="871"/>
      <c r="UAA2" s="871"/>
      <c r="UAB2" s="871"/>
      <c r="UAC2" s="871"/>
      <c r="UAD2" s="871"/>
      <c r="UAE2" s="871"/>
      <c r="UAF2" s="871"/>
      <c r="UAG2" s="871"/>
      <c r="UAH2" s="871"/>
      <c r="UAI2" s="871"/>
      <c r="UAJ2" s="871"/>
      <c r="UAK2" s="871"/>
      <c r="UAL2" s="871"/>
      <c r="UAM2" s="871"/>
      <c r="UAN2" s="871"/>
      <c r="UAO2" s="871"/>
      <c r="UAP2" s="871"/>
      <c r="UAQ2" s="871"/>
      <c r="UAR2" s="871"/>
      <c r="UAS2" s="871"/>
      <c r="UAT2" s="871"/>
      <c r="UAU2" s="871"/>
      <c r="UAV2" s="871"/>
      <c r="UAW2" s="871"/>
      <c r="UAX2" s="871"/>
      <c r="UAY2" s="871"/>
      <c r="UAZ2" s="871"/>
      <c r="UBA2" s="871"/>
      <c r="UBB2" s="871"/>
      <c r="UBC2" s="871"/>
      <c r="UBD2" s="871"/>
      <c r="UBE2" s="871"/>
      <c r="UBF2" s="871"/>
      <c r="UBG2" s="871"/>
      <c r="UBH2" s="871"/>
      <c r="UBI2" s="871"/>
      <c r="UBJ2" s="871"/>
      <c r="UBK2" s="871"/>
      <c r="UBL2" s="871"/>
      <c r="UBM2" s="871"/>
      <c r="UBN2" s="871"/>
      <c r="UBO2" s="871"/>
      <c r="UBP2" s="871"/>
      <c r="UBQ2" s="871"/>
      <c r="UBR2" s="871"/>
      <c r="UBS2" s="871"/>
      <c r="UBT2" s="871"/>
      <c r="UBU2" s="871"/>
      <c r="UBV2" s="871"/>
      <c r="UBW2" s="871"/>
      <c r="UBX2" s="871"/>
      <c r="UBY2" s="871"/>
      <c r="UBZ2" s="871"/>
      <c r="UCA2" s="871"/>
      <c r="UCB2" s="871"/>
      <c r="UCC2" s="871"/>
      <c r="UCD2" s="871"/>
      <c r="UCE2" s="871"/>
      <c r="UCF2" s="871"/>
      <c r="UCG2" s="871"/>
      <c r="UCH2" s="871"/>
      <c r="UCI2" s="871"/>
      <c r="UCJ2" s="871"/>
      <c r="UCK2" s="871"/>
      <c r="UCL2" s="871"/>
      <c r="UCM2" s="871"/>
      <c r="UCN2" s="871"/>
      <c r="UCO2" s="871"/>
      <c r="UCP2" s="871"/>
      <c r="UCQ2" s="871"/>
      <c r="UCR2" s="871"/>
      <c r="UCS2" s="871"/>
      <c r="UCT2" s="871"/>
      <c r="UCU2" s="871"/>
      <c r="UCV2" s="871"/>
      <c r="UCW2" s="871"/>
      <c r="UCX2" s="871"/>
      <c r="UCY2" s="871"/>
      <c r="UCZ2" s="871"/>
      <c r="UDA2" s="871"/>
      <c r="UDB2" s="871"/>
      <c r="UDC2" s="871"/>
      <c r="UDD2" s="871"/>
      <c r="UDE2" s="871"/>
      <c r="UDF2" s="871"/>
      <c r="UDG2" s="871"/>
      <c r="UDH2" s="871"/>
      <c r="UDI2" s="871"/>
      <c r="UDJ2" s="871"/>
      <c r="UDK2" s="871"/>
      <c r="UDL2" s="871"/>
      <c r="UDM2" s="871"/>
      <c r="UDN2" s="871"/>
      <c r="UDO2" s="871"/>
      <c r="UDP2" s="871"/>
      <c r="UDQ2" s="871"/>
      <c r="UDR2" s="871"/>
      <c r="UDS2" s="871"/>
      <c r="UDT2" s="871"/>
      <c r="UDU2" s="871"/>
      <c r="UDV2" s="871"/>
      <c r="UDW2" s="871"/>
      <c r="UDX2" s="871"/>
      <c r="UDY2" s="871"/>
      <c r="UDZ2" s="871"/>
      <c r="UEA2" s="871"/>
      <c r="UEB2" s="871"/>
      <c r="UEC2" s="871"/>
      <c r="UED2" s="871"/>
      <c r="UEE2" s="871"/>
      <c r="UEF2" s="871"/>
      <c r="UEG2" s="871"/>
      <c r="UEH2" s="871"/>
      <c r="UEI2" s="871"/>
      <c r="UEJ2" s="871"/>
      <c r="UEK2" s="871"/>
      <c r="UEL2" s="871"/>
      <c r="UEM2" s="871"/>
      <c r="UEN2" s="871"/>
      <c r="UEO2" s="871"/>
      <c r="UEP2" s="871"/>
      <c r="UEQ2" s="871"/>
      <c r="UER2" s="871"/>
      <c r="UES2" s="871"/>
      <c r="UET2" s="871"/>
      <c r="UEU2" s="871"/>
      <c r="UEV2" s="871"/>
      <c r="UEW2" s="871"/>
      <c r="UEX2" s="871"/>
      <c r="UEY2" s="871"/>
      <c r="UEZ2" s="871"/>
      <c r="UFA2" s="871"/>
      <c r="UFB2" s="871"/>
      <c r="UFC2" s="871"/>
      <c r="UFD2" s="871"/>
      <c r="UFE2" s="871"/>
      <c r="UFF2" s="871"/>
      <c r="UFG2" s="871"/>
      <c r="UFH2" s="871"/>
      <c r="UFI2" s="871"/>
      <c r="UFJ2" s="871"/>
      <c r="UFK2" s="871"/>
      <c r="UFL2" s="871"/>
      <c r="UFM2" s="871"/>
      <c r="UFN2" s="871"/>
      <c r="UFO2" s="871"/>
      <c r="UFP2" s="871"/>
      <c r="UFQ2" s="871"/>
      <c r="UFR2" s="871"/>
      <c r="UFS2" s="871"/>
      <c r="UFT2" s="871"/>
      <c r="UFU2" s="871"/>
      <c r="UFV2" s="871"/>
      <c r="UFW2" s="871"/>
      <c r="UFX2" s="871"/>
      <c r="UFY2" s="871"/>
      <c r="UFZ2" s="871"/>
      <c r="UGA2" s="871"/>
      <c r="UGB2" s="871"/>
      <c r="UGC2" s="871"/>
      <c r="UGD2" s="871"/>
      <c r="UGE2" s="871"/>
      <c r="UGF2" s="871"/>
      <c r="UGG2" s="871"/>
      <c r="UGH2" s="871"/>
      <c r="UGI2" s="871"/>
      <c r="UGJ2" s="871"/>
      <c r="UGK2" s="871"/>
      <c r="UGL2" s="871"/>
      <c r="UGM2" s="871"/>
      <c r="UGN2" s="871"/>
      <c r="UGO2" s="871"/>
      <c r="UGP2" s="871"/>
      <c r="UGQ2" s="871"/>
      <c r="UGR2" s="871"/>
      <c r="UGS2" s="871"/>
      <c r="UGT2" s="871"/>
      <c r="UGU2" s="871"/>
      <c r="UGV2" s="871"/>
      <c r="UGW2" s="871"/>
      <c r="UGX2" s="871"/>
      <c r="UGY2" s="871"/>
      <c r="UGZ2" s="871"/>
      <c r="UHA2" s="871"/>
      <c r="UHB2" s="871"/>
      <c r="UHC2" s="871"/>
      <c r="UHD2" s="871"/>
      <c r="UHE2" s="871"/>
      <c r="UHF2" s="871"/>
      <c r="UHG2" s="871"/>
      <c r="UHH2" s="871"/>
      <c r="UHI2" s="871"/>
      <c r="UHJ2" s="871"/>
      <c r="UHK2" s="871"/>
      <c r="UHL2" s="871"/>
      <c r="UHM2" s="871"/>
      <c r="UHN2" s="871"/>
      <c r="UHO2" s="871"/>
      <c r="UHP2" s="871"/>
      <c r="UHQ2" s="871"/>
      <c r="UHR2" s="871"/>
      <c r="UHS2" s="871"/>
      <c r="UHT2" s="871"/>
      <c r="UHU2" s="871"/>
      <c r="UHV2" s="871"/>
      <c r="UHW2" s="871"/>
      <c r="UHX2" s="871"/>
      <c r="UHY2" s="871"/>
      <c r="UHZ2" s="871"/>
      <c r="UIA2" s="871"/>
      <c r="UIB2" s="871"/>
      <c r="UIC2" s="871"/>
      <c r="UID2" s="871"/>
      <c r="UIE2" s="871"/>
      <c r="UIF2" s="871"/>
      <c r="UIG2" s="871"/>
      <c r="UIH2" s="871"/>
      <c r="UII2" s="871"/>
      <c r="UIJ2" s="871"/>
      <c r="UIK2" s="871"/>
      <c r="UIL2" s="871"/>
      <c r="UIM2" s="871"/>
      <c r="UIN2" s="871"/>
      <c r="UIO2" s="871"/>
      <c r="UIP2" s="871"/>
      <c r="UIQ2" s="871"/>
      <c r="UIR2" s="871"/>
      <c r="UIS2" s="871"/>
      <c r="UIT2" s="871"/>
      <c r="UIU2" s="871"/>
      <c r="UIV2" s="871"/>
      <c r="UIW2" s="871"/>
      <c r="UIX2" s="871"/>
      <c r="UIY2" s="871"/>
      <c r="UIZ2" s="871"/>
      <c r="UJA2" s="871"/>
      <c r="UJB2" s="871"/>
      <c r="UJC2" s="871"/>
      <c r="UJD2" s="871"/>
      <c r="UJE2" s="871"/>
      <c r="UJF2" s="871"/>
      <c r="UJG2" s="871"/>
      <c r="UJH2" s="871"/>
      <c r="UJI2" s="871"/>
      <c r="UJJ2" s="871"/>
      <c r="UJK2" s="871"/>
      <c r="UJL2" s="871"/>
      <c r="UJM2" s="871"/>
      <c r="UJN2" s="871"/>
      <c r="UJO2" s="871"/>
      <c r="UJP2" s="871"/>
      <c r="UJQ2" s="871"/>
      <c r="UJR2" s="871"/>
      <c r="UJS2" s="871"/>
      <c r="UJT2" s="871"/>
      <c r="UJU2" s="871"/>
      <c r="UJV2" s="871"/>
      <c r="UJW2" s="871"/>
      <c r="UJX2" s="871"/>
      <c r="UJY2" s="871"/>
      <c r="UJZ2" s="871"/>
      <c r="UKA2" s="871"/>
      <c r="UKB2" s="871"/>
      <c r="UKC2" s="871"/>
      <c r="UKD2" s="871"/>
      <c r="UKE2" s="871"/>
      <c r="UKF2" s="871"/>
      <c r="UKG2" s="871"/>
      <c r="UKH2" s="871"/>
      <c r="UKI2" s="871"/>
      <c r="UKJ2" s="871"/>
      <c r="UKK2" s="871"/>
      <c r="UKL2" s="871"/>
      <c r="UKM2" s="871"/>
      <c r="UKN2" s="871"/>
      <c r="UKO2" s="871"/>
      <c r="UKP2" s="871"/>
      <c r="UKQ2" s="871"/>
      <c r="UKR2" s="871"/>
      <c r="UKS2" s="871"/>
      <c r="UKT2" s="871"/>
      <c r="UKU2" s="871"/>
      <c r="UKV2" s="871"/>
      <c r="UKW2" s="871"/>
      <c r="UKX2" s="871"/>
      <c r="UKY2" s="871"/>
      <c r="UKZ2" s="871"/>
      <c r="ULA2" s="871"/>
      <c r="ULB2" s="871"/>
      <c r="ULC2" s="871"/>
      <c r="ULD2" s="871"/>
      <c r="ULE2" s="871"/>
      <c r="ULF2" s="871"/>
      <c r="ULG2" s="871"/>
      <c r="ULH2" s="871"/>
      <c r="ULI2" s="871"/>
      <c r="ULJ2" s="871"/>
      <c r="ULK2" s="871"/>
      <c r="ULL2" s="871"/>
      <c r="ULM2" s="871"/>
      <c r="ULN2" s="871"/>
      <c r="ULO2" s="871"/>
      <c r="ULP2" s="871"/>
      <c r="ULQ2" s="871"/>
      <c r="ULR2" s="871"/>
      <c r="ULS2" s="871"/>
      <c r="ULT2" s="871"/>
      <c r="ULU2" s="871"/>
      <c r="ULV2" s="871"/>
      <c r="ULW2" s="871"/>
      <c r="ULX2" s="871"/>
      <c r="ULY2" s="871"/>
      <c r="ULZ2" s="871"/>
      <c r="UMA2" s="871"/>
      <c r="UMB2" s="871"/>
      <c r="UMC2" s="871"/>
      <c r="UMD2" s="871"/>
      <c r="UME2" s="871"/>
      <c r="UMF2" s="871"/>
      <c r="UMG2" s="871"/>
      <c r="UMH2" s="871"/>
      <c r="UMI2" s="871"/>
      <c r="UMJ2" s="871"/>
      <c r="UMK2" s="871"/>
      <c r="UML2" s="871"/>
      <c r="UMM2" s="871"/>
      <c r="UMN2" s="871"/>
      <c r="UMO2" s="871"/>
      <c r="UMP2" s="871"/>
      <c r="UMQ2" s="871"/>
      <c r="UMR2" s="871"/>
      <c r="UMS2" s="871"/>
      <c r="UMT2" s="871"/>
      <c r="UMU2" s="871"/>
      <c r="UMV2" s="871"/>
      <c r="UMW2" s="871"/>
      <c r="UMX2" s="871"/>
      <c r="UMY2" s="871"/>
      <c r="UMZ2" s="871"/>
      <c r="UNA2" s="871"/>
      <c r="UNB2" s="871"/>
      <c r="UNC2" s="871"/>
      <c r="UND2" s="871"/>
      <c r="UNE2" s="871"/>
      <c r="UNF2" s="871"/>
      <c r="UNG2" s="871"/>
      <c r="UNH2" s="871"/>
      <c r="UNI2" s="871"/>
      <c r="UNJ2" s="871"/>
      <c r="UNK2" s="871"/>
      <c r="UNL2" s="871"/>
      <c r="UNM2" s="871"/>
      <c r="UNN2" s="871"/>
      <c r="UNO2" s="871"/>
      <c r="UNP2" s="871"/>
      <c r="UNQ2" s="871"/>
      <c r="UNR2" s="871"/>
      <c r="UNS2" s="871"/>
      <c r="UNT2" s="871"/>
      <c r="UNU2" s="871"/>
      <c r="UNV2" s="871"/>
      <c r="UNW2" s="871"/>
      <c r="UNX2" s="871"/>
      <c r="UNY2" s="871"/>
      <c r="UNZ2" s="871"/>
      <c r="UOA2" s="871"/>
      <c r="UOB2" s="871"/>
      <c r="UOC2" s="871"/>
      <c r="UOD2" s="871"/>
      <c r="UOE2" s="871"/>
      <c r="UOF2" s="871"/>
      <c r="UOG2" s="871"/>
      <c r="UOH2" s="871"/>
      <c r="UOI2" s="871"/>
      <c r="UOJ2" s="871"/>
      <c r="UOK2" s="871"/>
      <c r="UOL2" s="871"/>
      <c r="UOM2" s="871"/>
      <c r="UON2" s="871"/>
      <c r="UOO2" s="871"/>
      <c r="UOP2" s="871"/>
      <c r="UOQ2" s="871"/>
      <c r="UOR2" s="871"/>
      <c r="UOS2" s="871"/>
      <c r="UOT2" s="871"/>
      <c r="UOU2" s="871"/>
      <c r="UOV2" s="871"/>
      <c r="UOW2" s="871"/>
      <c r="UOX2" s="871"/>
      <c r="UOY2" s="871"/>
      <c r="UOZ2" s="871"/>
      <c r="UPA2" s="871"/>
      <c r="UPB2" s="871"/>
      <c r="UPC2" s="871"/>
      <c r="UPD2" s="871"/>
      <c r="UPE2" s="871"/>
      <c r="UPF2" s="871"/>
      <c r="UPG2" s="871"/>
      <c r="UPH2" s="871"/>
      <c r="UPI2" s="871"/>
      <c r="UPJ2" s="871"/>
      <c r="UPK2" s="871"/>
      <c r="UPL2" s="871"/>
      <c r="UPM2" s="871"/>
      <c r="UPN2" s="871"/>
      <c r="UPO2" s="871"/>
      <c r="UPP2" s="871"/>
      <c r="UPQ2" s="871"/>
      <c r="UPR2" s="871"/>
      <c r="UPS2" s="871"/>
      <c r="UPT2" s="871"/>
      <c r="UPU2" s="871"/>
      <c r="UPV2" s="871"/>
      <c r="UPW2" s="871"/>
      <c r="UPX2" s="871"/>
      <c r="UPY2" s="871"/>
      <c r="UPZ2" s="871"/>
      <c r="UQA2" s="871"/>
      <c r="UQB2" s="871"/>
      <c r="UQC2" s="871"/>
      <c r="UQD2" s="871"/>
      <c r="UQE2" s="871"/>
      <c r="UQF2" s="871"/>
      <c r="UQG2" s="871"/>
      <c r="UQH2" s="871"/>
      <c r="UQI2" s="871"/>
      <c r="UQJ2" s="871"/>
      <c r="UQK2" s="871"/>
      <c r="UQL2" s="871"/>
      <c r="UQM2" s="871"/>
      <c r="UQN2" s="871"/>
      <c r="UQO2" s="871"/>
      <c r="UQP2" s="871"/>
      <c r="UQQ2" s="871"/>
      <c r="UQR2" s="871"/>
      <c r="UQS2" s="871"/>
      <c r="UQT2" s="871"/>
      <c r="UQU2" s="871"/>
      <c r="UQV2" s="871"/>
      <c r="UQW2" s="871"/>
      <c r="UQX2" s="871"/>
      <c r="UQY2" s="871"/>
      <c r="UQZ2" s="871"/>
      <c r="URA2" s="871"/>
      <c r="URB2" s="871"/>
      <c r="URC2" s="871"/>
      <c r="URD2" s="871"/>
      <c r="URE2" s="871"/>
      <c r="URF2" s="871"/>
      <c r="URG2" s="871"/>
      <c r="URH2" s="871"/>
      <c r="URI2" s="871"/>
      <c r="URJ2" s="871"/>
      <c r="URK2" s="871"/>
      <c r="URL2" s="871"/>
      <c r="URM2" s="871"/>
      <c r="URN2" s="871"/>
      <c r="URO2" s="871"/>
      <c r="URP2" s="871"/>
      <c r="URQ2" s="871"/>
      <c r="URR2" s="871"/>
      <c r="URS2" s="871"/>
      <c r="URT2" s="871"/>
      <c r="URU2" s="871"/>
      <c r="URV2" s="871"/>
      <c r="URW2" s="871"/>
      <c r="URX2" s="871"/>
      <c r="URY2" s="871"/>
      <c r="URZ2" s="871"/>
      <c r="USA2" s="871"/>
      <c r="USB2" s="871"/>
      <c r="USC2" s="871"/>
      <c r="USD2" s="871"/>
      <c r="USE2" s="871"/>
      <c r="USF2" s="871"/>
      <c r="USG2" s="871"/>
      <c r="USH2" s="871"/>
      <c r="USI2" s="871"/>
      <c r="USJ2" s="871"/>
      <c r="USK2" s="871"/>
      <c r="USL2" s="871"/>
      <c r="USM2" s="871"/>
      <c r="USN2" s="871"/>
      <c r="USO2" s="871"/>
      <c r="USP2" s="871"/>
      <c r="USQ2" s="871"/>
      <c r="USR2" s="871"/>
      <c r="USS2" s="871"/>
      <c r="UST2" s="871"/>
      <c r="USU2" s="871"/>
      <c r="USV2" s="871"/>
      <c r="USW2" s="871"/>
      <c r="USX2" s="871"/>
      <c r="USY2" s="871"/>
      <c r="USZ2" s="871"/>
      <c r="UTA2" s="871"/>
      <c r="UTB2" s="871"/>
      <c r="UTC2" s="871"/>
      <c r="UTD2" s="871"/>
      <c r="UTE2" s="871"/>
      <c r="UTF2" s="871"/>
      <c r="UTG2" s="871"/>
      <c r="UTH2" s="871"/>
      <c r="UTI2" s="871"/>
      <c r="UTJ2" s="871"/>
      <c r="UTK2" s="871"/>
      <c r="UTL2" s="871"/>
      <c r="UTM2" s="871"/>
      <c r="UTN2" s="871"/>
      <c r="UTO2" s="871"/>
      <c r="UTP2" s="871"/>
      <c r="UTQ2" s="871"/>
      <c r="UTR2" s="871"/>
      <c r="UTS2" s="871"/>
      <c r="UTT2" s="871"/>
      <c r="UTU2" s="871"/>
      <c r="UTV2" s="871"/>
      <c r="UTW2" s="871"/>
      <c r="UTX2" s="871"/>
      <c r="UTY2" s="871"/>
      <c r="UTZ2" s="871"/>
      <c r="UUA2" s="871"/>
      <c r="UUB2" s="871"/>
      <c r="UUC2" s="871"/>
      <c r="UUD2" s="871"/>
      <c r="UUE2" s="871"/>
      <c r="UUF2" s="871"/>
      <c r="UUG2" s="871"/>
      <c r="UUH2" s="871"/>
      <c r="UUI2" s="871"/>
      <c r="UUJ2" s="871"/>
      <c r="UUK2" s="871"/>
      <c r="UUL2" s="871"/>
      <c r="UUM2" s="871"/>
      <c r="UUN2" s="871"/>
      <c r="UUO2" s="871"/>
      <c r="UUP2" s="871"/>
      <c r="UUQ2" s="871"/>
      <c r="UUR2" s="871"/>
      <c r="UUS2" s="871"/>
      <c r="UUT2" s="871"/>
      <c r="UUU2" s="871"/>
      <c r="UUV2" s="871"/>
      <c r="UUW2" s="871"/>
      <c r="UUX2" s="871"/>
      <c r="UUY2" s="871"/>
      <c r="UUZ2" s="871"/>
      <c r="UVA2" s="871"/>
      <c r="UVB2" s="871"/>
      <c r="UVC2" s="871"/>
      <c r="UVD2" s="871"/>
      <c r="UVE2" s="871"/>
      <c r="UVF2" s="871"/>
      <c r="UVG2" s="871"/>
      <c r="UVH2" s="871"/>
      <c r="UVI2" s="871"/>
      <c r="UVJ2" s="871"/>
      <c r="UVK2" s="871"/>
      <c r="UVL2" s="871"/>
      <c r="UVM2" s="871"/>
      <c r="UVN2" s="871"/>
      <c r="UVO2" s="871"/>
      <c r="UVP2" s="871"/>
      <c r="UVQ2" s="871"/>
      <c r="UVR2" s="871"/>
      <c r="UVS2" s="871"/>
      <c r="UVT2" s="871"/>
      <c r="UVU2" s="871"/>
      <c r="UVV2" s="871"/>
      <c r="UVW2" s="871"/>
      <c r="UVX2" s="871"/>
      <c r="UVY2" s="871"/>
      <c r="UVZ2" s="871"/>
      <c r="UWA2" s="871"/>
      <c r="UWB2" s="871"/>
      <c r="UWC2" s="871"/>
      <c r="UWD2" s="871"/>
      <c r="UWE2" s="871"/>
      <c r="UWF2" s="871"/>
      <c r="UWG2" s="871"/>
      <c r="UWH2" s="871"/>
      <c r="UWI2" s="871"/>
      <c r="UWJ2" s="871"/>
      <c r="UWK2" s="871"/>
      <c r="UWL2" s="871"/>
      <c r="UWM2" s="871"/>
      <c r="UWN2" s="871"/>
      <c r="UWO2" s="871"/>
      <c r="UWP2" s="871"/>
      <c r="UWQ2" s="871"/>
      <c r="UWR2" s="871"/>
      <c r="UWS2" s="871"/>
      <c r="UWT2" s="871"/>
      <c r="UWU2" s="871"/>
      <c r="UWV2" s="871"/>
      <c r="UWW2" s="871"/>
      <c r="UWX2" s="871"/>
      <c r="UWY2" s="871"/>
      <c r="UWZ2" s="871"/>
      <c r="UXA2" s="871"/>
      <c r="UXB2" s="871"/>
      <c r="UXC2" s="871"/>
      <c r="UXD2" s="871"/>
      <c r="UXE2" s="871"/>
      <c r="UXF2" s="871"/>
      <c r="UXG2" s="871"/>
      <c r="UXH2" s="871"/>
      <c r="UXI2" s="871"/>
      <c r="UXJ2" s="871"/>
      <c r="UXK2" s="871"/>
      <c r="UXL2" s="871"/>
      <c r="UXM2" s="871"/>
      <c r="UXN2" s="871"/>
      <c r="UXO2" s="871"/>
      <c r="UXP2" s="871"/>
      <c r="UXQ2" s="871"/>
      <c r="UXR2" s="871"/>
      <c r="UXS2" s="871"/>
      <c r="UXT2" s="871"/>
      <c r="UXU2" s="871"/>
      <c r="UXV2" s="871"/>
      <c r="UXW2" s="871"/>
      <c r="UXX2" s="871"/>
      <c r="UXY2" s="871"/>
      <c r="UXZ2" s="871"/>
      <c r="UYA2" s="871"/>
      <c r="UYB2" s="871"/>
      <c r="UYC2" s="871"/>
      <c r="UYD2" s="871"/>
      <c r="UYE2" s="871"/>
      <c r="UYF2" s="871"/>
      <c r="UYG2" s="871"/>
      <c r="UYH2" s="871"/>
      <c r="UYI2" s="871"/>
      <c r="UYJ2" s="871"/>
      <c r="UYK2" s="871"/>
      <c r="UYL2" s="871"/>
      <c r="UYM2" s="871"/>
      <c r="UYN2" s="871"/>
      <c r="UYO2" s="871"/>
      <c r="UYP2" s="871"/>
      <c r="UYQ2" s="871"/>
      <c r="UYR2" s="871"/>
      <c r="UYS2" s="871"/>
      <c r="UYT2" s="871"/>
      <c r="UYU2" s="871"/>
      <c r="UYV2" s="871"/>
      <c r="UYW2" s="871"/>
      <c r="UYX2" s="871"/>
      <c r="UYY2" s="871"/>
      <c r="UYZ2" s="871"/>
      <c r="UZA2" s="871"/>
      <c r="UZB2" s="871"/>
      <c r="UZC2" s="871"/>
      <c r="UZD2" s="871"/>
      <c r="UZE2" s="871"/>
      <c r="UZF2" s="871"/>
      <c r="UZG2" s="871"/>
      <c r="UZH2" s="871"/>
      <c r="UZI2" s="871"/>
      <c r="UZJ2" s="871"/>
      <c r="UZK2" s="871"/>
      <c r="UZL2" s="871"/>
      <c r="UZM2" s="871"/>
      <c r="UZN2" s="871"/>
      <c r="UZO2" s="871"/>
      <c r="UZP2" s="871"/>
      <c r="UZQ2" s="871"/>
      <c r="UZR2" s="871"/>
      <c r="UZS2" s="871"/>
      <c r="UZT2" s="871"/>
      <c r="UZU2" s="871"/>
      <c r="UZV2" s="871"/>
      <c r="UZW2" s="871"/>
      <c r="UZX2" s="871"/>
      <c r="UZY2" s="871"/>
      <c r="UZZ2" s="871"/>
      <c r="VAA2" s="871"/>
      <c r="VAB2" s="871"/>
      <c r="VAC2" s="871"/>
      <c r="VAD2" s="871"/>
      <c r="VAE2" s="871"/>
      <c r="VAF2" s="871"/>
      <c r="VAG2" s="871"/>
      <c r="VAH2" s="871"/>
      <c r="VAI2" s="871"/>
      <c r="VAJ2" s="871"/>
      <c r="VAK2" s="871"/>
      <c r="VAL2" s="871"/>
      <c r="VAM2" s="871"/>
      <c r="VAN2" s="871"/>
      <c r="VAO2" s="871"/>
      <c r="VAP2" s="871"/>
      <c r="VAQ2" s="871"/>
      <c r="VAR2" s="871"/>
      <c r="VAS2" s="871"/>
      <c r="VAT2" s="871"/>
      <c r="VAU2" s="871"/>
      <c r="VAV2" s="871"/>
      <c r="VAW2" s="871"/>
      <c r="VAX2" s="871"/>
      <c r="VAY2" s="871"/>
      <c r="VAZ2" s="871"/>
      <c r="VBA2" s="871"/>
      <c r="VBB2" s="871"/>
      <c r="VBC2" s="871"/>
      <c r="VBD2" s="871"/>
      <c r="VBE2" s="871"/>
      <c r="VBF2" s="871"/>
      <c r="VBG2" s="871"/>
      <c r="VBH2" s="871"/>
      <c r="VBI2" s="871"/>
      <c r="VBJ2" s="871"/>
      <c r="VBK2" s="871"/>
      <c r="VBL2" s="871"/>
      <c r="VBM2" s="871"/>
      <c r="VBN2" s="871"/>
      <c r="VBO2" s="871"/>
      <c r="VBP2" s="871"/>
      <c r="VBQ2" s="871"/>
      <c r="VBR2" s="871"/>
      <c r="VBS2" s="871"/>
      <c r="VBT2" s="871"/>
      <c r="VBU2" s="871"/>
      <c r="VBV2" s="871"/>
      <c r="VBW2" s="871"/>
      <c r="VBX2" s="871"/>
      <c r="VBY2" s="871"/>
      <c r="VBZ2" s="871"/>
      <c r="VCA2" s="871"/>
      <c r="VCB2" s="871"/>
      <c r="VCC2" s="871"/>
      <c r="VCD2" s="871"/>
      <c r="VCE2" s="871"/>
      <c r="VCF2" s="871"/>
      <c r="VCG2" s="871"/>
      <c r="VCH2" s="871"/>
      <c r="VCI2" s="871"/>
      <c r="VCJ2" s="871"/>
      <c r="VCK2" s="871"/>
      <c r="VCL2" s="871"/>
      <c r="VCM2" s="871"/>
      <c r="VCN2" s="871"/>
      <c r="VCO2" s="871"/>
      <c r="VCP2" s="871"/>
      <c r="VCQ2" s="871"/>
      <c r="VCR2" s="871"/>
      <c r="VCS2" s="871"/>
      <c r="VCT2" s="871"/>
      <c r="VCU2" s="871"/>
      <c r="VCV2" s="871"/>
      <c r="VCW2" s="871"/>
      <c r="VCX2" s="871"/>
      <c r="VCY2" s="871"/>
      <c r="VCZ2" s="871"/>
      <c r="VDA2" s="871"/>
      <c r="VDB2" s="871"/>
      <c r="VDC2" s="871"/>
      <c r="VDD2" s="871"/>
      <c r="VDE2" s="871"/>
      <c r="VDF2" s="871"/>
      <c r="VDG2" s="871"/>
      <c r="VDH2" s="871"/>
      <c r="VDI2" s="871"/>
      <c r="VDJ2" s="871"/>
      <c r="VDK2" s="871"/>
      <c r="VDL2" s="871"/>
      <c r="VDM2" s="871"/>
      <c r="VDN2" s="871"/>
      <c r="VDO2" s="871"/>
      <c r="VDP2" s="871"/>
      <c r="VDQ2" s="871"/>
      <c r="VDR2" s="871"/>
      <c r="VDS2" s="871"/>
      <c r="VDT2" s="871"/>
      <c r="VDU2" s="871"/>
      <c r="VDV2" s="871"/>
      <c r="VDW2" s="871"/>
      <c r="VDX2" s="871"/>
      <c r="VDY2" s="871"/>
      <c r="VDZ2" s="871"/>
      <c r="VEA2" s="871"/>
      <c r="VEB2" s="871"/>
      <c r="VEC2" s="871"/>
      <c r="VED2" s="871"/>
      <c r="VEE2" s="871"/>
      <c r="VEF2" s="871"/>
      <c r="VEG2" s="871"/>
      <c r="VEH2" s="871"/>
      <c r="VEI2" s="871"/>
      <c r="VEJ2" s="871"/>
      <c r="VEK2" s="871"/>
      <c r="VEL2" s="871"/>
      <c r="VEM2" s="871"/>
      <c r="VEN2" s="871"/>
      <c r="VEO2" s="871"/>
      <c r="VEP2" s="871"/>
      <c r="VEQ2" s="871"/>
      <c r="VER2" s="871"/>
      <c r="VES2" s="871"/>
      <c r="VET2" s="871"/>
      <c r="VEU2" s="871"/>
      <c r="VEV2" s="871"/>
      <c r="VEW2" s="871"/>
      <c r="VEX2" s="871"/>
      <c r="VEY2" s="871"/>
      <c r="VEZ2" s="871"/>
      <c r="VFA2" s="871"/>
      <c r="VFB2" s="871"/>
      <c r="VFC2" s="871"/>
      <c r="VFD2" s="871"/>
      <c r="VFE2" s="871"/>
      <c r="VFF2" s="871"/>
      <c r="VFG2" s="871"/>
      <c r="VFH2" s="871"/>
      <c r="VFI2" s="871"/>
      <c r="VFJ2" s="871"/>
      <c r="VFK2" s="871"/>
      <c r="VFL2" s="871"/>
      <c r="VFM2" s="871"/>
      <c r="VFN2" s="871"/>
      <c r="VFO2" s="871"/>
      <c r="VFP2" s="871"/>
      <c r="VFQ2" s="871"/>
      <c r="VFR2" s="871"/>
      <c r="VFS2" s="871"/>
      <c r="VFT2" s="871"/>
      <c r="VFU2" s="871"/>
      <c r="VFV2" s="871"/>
      <c r="VFW2" s="871"/>
      <c r="VFX2" s="871"/>
      <c r="VFY2" s="871"/>
      <c r="VFZ2" s="871"/>
      <c r="VGA2" s="871"/>
      <c r="VGB2" s="871"/>
      <c r="VGC2" s="871"/>
      <c r="VGD2" s="871"/>
      <c r="VGE2" s="871"/>
      <c r="VGF2" s="871"/>
      <c r="VGG2" s="871"/>
      <c r="VGH2" s="871"/>
      <c r="VGI2" s="871"/>
      <c r="VGJ2" s="871"/>
      <c r="VGK2" s="871"/>
      <c r="VGL2" s="871"/>
      <c r="VGM2" s="871"/>
      <c r="VGN2" s="871"/>
      <c r="VGO2" s="871"/>
      <c r="VGP2" s="871"/>
      <c r="VGQ2" s="871"/>
      <c r="VGR2" s="871"/>
      <c r="VGS2" s="871"/>
      <c r="VGT2" s="871"/>
      <c r="VGU2" s="871"/>
      <c r="VGV2" s="871"/>
      <c r="VGW2" s="871"/>
      <c r="VGX2" s="871"/>
      <c r="VGY2" s="871"/>
      <c r="VGZ2" s="871"/>
      <c r="VHA2" s="871"/>
      <c r="VHB2" s="871"/>
      <c r="VHC2" s="871"/>
      <c r="VHD2" s="871"/>
      <c r="VHE2" s="871"/>
      <c r="VHF2" s="871"/>
      <c r="VHG2" s="871"/>
      <c r="VHH2" s="871"/>
      <c r="VHI2" s="871"/>
      <c r="VHJ2" s="871"/>
      <c r="VHK2" s="871"/>
      <c r="VHL2" s="871"/>
      <c r="VHM2" s="871"/>
      <c r="VHN2" s="871"/>
      <c r="VHO2" s="871"/>
      <c r="VHP2" s="871"/>
      <c r="VHQ2" s="871"/>
      <c r="VHR2" s="871"/>
      <c r="VHS2" s="871"/>
      <c r="VHT2" s="871"/>
      <c r="VHU2" s="871"/>
      <c r="VHV2" s="871"/>
      <c r="VHW2" s="871"/>
      <c r="VHX2" s="871"/>
      <c r="VHY2" s="871"/>
      <c r="VHZ2" s="871"/>
      <c r="VIA2" s="871"/>
      <c r="VIB2" s="871"/>
      <c r="VIC2" s="871"/>
      <c r="VID2" s="871"/>
      <c r="VIE2" s="871"/>
      <c r="VIF2" s="871"/>
      <c r="VIG2" s="871"/>
      <c r="VIH2" s="871"/>
      <c r="VII2" s="871"/>
      <c r="VIJ2" s="871"/>
      <c r="VIK2" s="871"/>
      <c r="VIL2" s="871"/>
      <c r="VIM2" s="871"/>
      <c r="VIN2" s="871"/>
      <c r="VIO2" s="871"/>
      <c r="VIP2" s="871"/>
      <c r="VIQ2" s="871"/>
      <c r="VIR2" s="871"/>
      <c r="VIS2" s="871"/>
      <c r="VIT2" s="871"/>
      <c r="VIU2" s="871"/>
      <c r="VIV2" s="871"/>
      <c r="VIW2" s="871"/>
      <c r="VIX2" s="871"/>
      <c r="VIY2" s="871"/>
      <c r="VIZ2" s="871"/>
      <c r="VJA2" s="871"/>
      <c r="VJB2" s="871"/>
      <c r="VJC2" s="871"/>
      <c r="VJD2" s="871"/>
      <c r="VJE2" s="871"/>
      <c r="VJF2" s="871"/>
      <c r="VJG2" s="871"/>
      <c r="VJH2" s="871"/>
      <c r="VJI2" s="871"/>
      <c r="VJJ2" s="871"/>
      <c r="VJK2" s="871"/>
      <c r="VJL2" s="871"/>
      <c r="VJM2" s="871"/>
      <c r="VJN2" s="871"/>
      <c r="VJO2" s="871"/>
      <c r="VJP2" s="871"/>
      <c r="VJQ2" s="871"/>
      <c r="VJR2" s="871"/>
      <c r="VJS2" s="871"/>
      <c r="VJT2" s="871"/>
      <c r="VJU2" s="871"/>
      <c r="VJV2" s="871"/>
      <c r="VJW2" s="871"/>
      <c r="VJX2" s="871"/>
      <c r="VJY2" s="871"/>
      <c r="VJZ2" s="871"/>
      <c r="VKA2" s="871"/>
      <c r="VKB2" s="871"/>
      <c r="VKC2" s="871"/>
      <c r="VKD2" s="871"/>
      <c r="VKE2" s="871"/>
      <c r="VKF2" s="871"/>
      <c r="VKG2" s="871"/>
      <c r="VKH2" s="871"/>
      <c r="VKI2" s="871"/>
      <c r="VKJ2" s="871"/>
      <c r="VKK2" s="871"/>
      <c r="VKL2" s="871"/>
      <c r="VKM2" s="871"/>
      <c r="VKN2" s="871"/>
      <c r="VKO2" s="871"/>
      <c r="VKP2" s="871"/>
      <c r="VKQ2" s="871"/>
      <c r="VKR2" s="871"/>
      <c r="VKS2" s="871"/>
      <c r="VKT2" s="871"/>
      <c r="VKU2" s="871"/>
      <c r="VKV2" s="871"/>
      <c r="VKW2" s="871"/>
      <c r="VKX2" s="871"/>
      <c r="VKY2" s="871"/>
      <c r="VKZ2" s="871"/>
      <c r="VLA2" s="871"/>
      <c r="VLB2" s="871"/>
      <c r="VLC2" s="871"/>
      <c r="VLD2" s="871"/>
      <c r="VLE2" s="871"/>
      <c r="VLF2" s="871"/>
      <c r="VLG2" s="871"/>
      <c r="VLH2" s="871"/>
      <c r="VLI2" s="871"/>
      <c r="VLJ2" s="871"/>
      <c r="VLK2" s="871"/>
      <c r="VLL2" s="871"/>
      <c r="VLM2" s="871"/>
      <c r="VLN2" s="871"/>
      <c r="VLO2" s="871"/>
      <c r="VLP2" s="871"/>
      <c r="VLQ2" s="871"/>
      <c r="VLR2" s="871"/>
      <c r="VLS2" s="871"/>
      <c r="VLT2" s="871"/>
      <c r="VLU2" s="871"/>
      <c r="VLV2" s="871"/>
      <c r="VLW2" s="871"/>
      <c r="VLX2" s="871"/>
      <c r="VLY2" s="871"/>
      <c r="VLZ2" s="871"/>
      <c r="VMA2" s="871"/>
      <c r="VMB2" s="871"/>
      <c r="VMC2" s="871"/>
      <c r="VMD2" s="871"/>
      <c r="VME2" s="871"/>
      <c r="VMF2" s="871"/>
      <c r="VMG2" s="871"/>
      <c r="VMH2" s="871"/>
      <c r="VMI2" s="871"/>
      <c r="VMJ2" s="871"/>
      <c r="VMK2" s="871"/>
      <c r="VML2" s="871"/>
      <c r="VMM2" s="871"/>
      <c r="VMN2" s="871"/>
      <c r="VMO2" s="871"/>
      <c r="VMP2" s="871"/>
      <c r="VMQ2" s="871"/>
      <c r="VMR2" s="871"/>
      <c r="VMS2" s="871"/>
      <c r="VMT2" s="871"/>
      <c r="VMU2" s="871"/>
      <c r="VMV2" s="871"/>
      <c r="VMW2" s="871"/>
      <c r="VMX2" s="871"/>
      <c r="VMY2" s="871"/>
      <c r="VMZ2" s="871"/>
      <c r="VNA2" s="871"/>
      <c r="VNB2" s="871"/>
      <c r="VNC2" s="871"/>
      <c r="VND2" s="871"/>
      <c r="VNE2" s="871"/>
      <c r="VNF2" s="871"/>
      <c r="VNG2" s="871"/>
      <c r="VNH2" s="871"/>
      <c r="VNI2" s="871"/>
      <c r="VNJ2" s="871"/>
      <c r="VNK2" s="871"/>
      <c r="VNL2" s="871"/>
      <c r="VNM2" s="871"/>
      <c r="VNN2" s="871"/>
      <c r="VNO2" s="871"/>
      <c r="VNP2" s="871"/>
      <c r="VNQ2" s="871"/>
      <c r="VNR2" s="871"/>
      <c r="VNS2" s="871"/>
      <c r="VNT2" s="871"/>
      <c r="VNU2" s="871"/>
      <c r="VNV2" s="871"/>
      <c r="VNW2" s="871"/>
      <c r="VNX2" s="871"/>
      <c r="VNY2" s="871"/>
      <c r="VNZ2" s="871"/>
      <c r="VOA2" s="871"/>
      <c r="VOB2" s="871"/>
      <c r="VOC2" s="871"/>
      <c r="VOD2" s="871"/>
      <c r="VOE2" s="871"/>
      <c r="VOF2" s="871"/>
      <c r="VOG2" s="871"/>
      <c r="VOH2" s="871"/>
      <c r="VOI2" s="871"/>
      <c r="VOJ2" s="871"/>
      <c r="VOK2" s="871"/>
      <c r="VOL2" s="871"/>
      <c r="VOM2" s="871"/>
      <c r="VON2" s="871"/>
      <c r="VOO2" s="871"/>
      <c r="VOP2" s="871"/>
      <c r="VOQ2" s="871"/>
      <c r="VOR2" s="871"/>
      <c r="VOS2" s="871"/>
      <c r="VOT2" s="871"/>
      <c r="VOU2" s="871"/>
      <c r="VOV2" s="871"/>
      <c r="VOW2" s="871"/>
      <c r="VOX2" s="871"/>
      <c r="VOY2" s="871"/>
      <c r="VOZ2" s="871"/>
      <c r="VPA2" s="871"/>
      <c r="VPB2" s="871"/>
      <c r="VPC2" s="871"/>
      <c r="VPD2" s="871"/>
      <c r="VPE2" s="871"/>
      <c r="VPF2" s="871"/>
      <c r="VPG2" s="871"/>
      <c r="VPH2" s="871"/>
      <c r="VPI2" s="871"/>
      <c r="VPJ2" s="871"/>
      <c r="VPK2" s="871"/>
      <c r="VPL2" s="871"/>
      <c r="VPM2" s="871"/>
      <c r="VPN2" s="871"/>
      <c r="VPO2" s="871"/>
      <c r="VPP2" s="871"/>
      <c r="VPQ2" s="871"/>
      <c r="VPR2" s="871"/>
      <c r="VPS2" s="871"/>
      <c r="VPT2" s="871"/>
      <c r="VPU2" s="871"/>
      <c r="VPV2" s="871"/>
      <c r="VPW2" s="871"/>
      <c r="VPX2" s="871"/>
      <c r="VPY2" s="871"/>
      <c r="VPZ2" s="871"/>
      <c r="VQA2" s="871"/>
      <c r="VQB2" s="871"/>
      <c r="VQC2" s="871"/>
      <c r="VQD2" s="871"/>
      <c r="VQE2" s="871"/>
      <c r="VQF2" s="871"/>
      <c r="VQG2" s="871"/>
      <c r="VQH2" s="871"/>
      <c r="VQI2" s="871"/>
      <c r="VQJ2" s="871"/>
      <c r="VQK2" s="871"/>
      <c r="VQL2" s="871"/>
      <c r="VQM2" s="871"/>
      <c r="VQN2" s="871"/>
      <c r="VQO2" s="871"/>
      <c r="VQP2" s="871"/>
      <c r="VQQ2" s="871"/>
      <c r="VQR2" s="871"/>
      <c r="VQS2" s="871"/>
      <c r="VQT2" s="871"/>
      <c r="VQU2" s="871"/>
      <c r="VQV2" s="871"/>
      <c r="VQW2" s="871"/>
      <c r="VQX2" s="871"/>
      <c r="VQY2" s="871"/>
      <c r="VQZ2" s="871"/>
      <c r="VRA2" s="871"/>
      <c r="VRB2" s="871"/>
      <c r="VRC2" s="871"/>
      <c r="VRD2" s="871"/>
      <c r="VRE2" s="871"/>
      <c r="VRF2" s="871"/>
      <c r="VRG2" s="871"/>
      <c r="VRH2" s="871"/>
      <c r="VRI2" s="871"/>
      <c r="VRJ2" s="871"/>
      <c r="VRK2" s="871"/>
      <c r="VRL2" s="871"/>
      <c r="VRM2" s="871"/>
      <c r="VRN2" s="871"/>
      <c r="VRO2" s="871"/>
      <c r="VRP2" s="871"/>
      <c r="VRQ2" s="871"/>
      <c r="VRR2" s="871"/>
      <c r="VRS2" s="871"/>
      <c r="VRT2" s="871"/>
      <c r="VRU2" s="871"/>
      <c r="VRV2" s="871"/>
      <c r="VRW2" s="871"/>
      <c r="VRX2" s="871"/>
      <c r="VRY2" s="871"/>
      <c r="VRZ2" s="871"/>
      <c r="VSA2" s="871"/>
      <c r="VSB2" s="871"/>
      <c r="VSC2" s="871"/>
      <c r="VSD2" s="871"/>
      <c r="VSE2" s="871"/>
      <c r="VSF2" s="871"/>
      <c r="VSG2" s="871"/>
      <c r="VSH2" s="871"/>
      <c r="VSI2" s="871"/>
      <c r="VSJ2" s="871"/>
      <c r="VSK2" s="871"/>
      <c r="VSL2" s="871"/>
      <c r="VSM2" s="871"/>
      <c r="VSN2" s="871"/>
      <c r="VSO2" s="871"/>
      <c r="VSP2" s="871"/>
      <c r="VSQ2" s="871"/>
      <c r="VSR2" s="871"/>
      <c r="VSS2" s="871"/>
      <c r="VST2" s="871"/>
      <c r="VSU2" s="871"/>
      <c r="VSV2" s="871"/>
      <c r="VSW2" s="871"/>
      <c r="VSX2" s="871"/>
      <c r="VSY2" s="871"/>
      <c r="VSZ2" s="871"/>
      <c r="VTA2" s="871"/>
      <c r="VTB2" s="871"/>
      <c r="VTC2" s="871"/>
      <c r="VTD2" s="871"/>
      <c r="VTE2" s="871"/>
      <c r="VTF2" s="871"/>
      <c r="VTG2" s="871"/>
      <c r="VTH2" s="871"/>
      <c r="VTI2" s="871"/>
      <c r="VTJ2" s="871"/>
      <c r="VTK2" s="871"/>
      <c r="VTL2" s="871"/>
      <c r="VTM2" s="871"/>
      <c r="VTN2" s="871"/>
      <c r="VTO2" s="871"/>
      <c r="VTP2" s="871"/>
      <c r="VTQ2" s="871"/>
      <c r="VTR2" s="871"/>
      <c r="VTS2" s="871"/>
      <c r="VTT2" s="871"/>
      <c r="VTU2" s="871"/>
      <c r="VTV2" s="871"/>
      <c r="VTW2" s="871"/>
      <c r="VTX2" s="871"/>
      <c r="VTY2" s="871"/>
      <c r="VTZ2" s="871"/>
      <c r="VUA2" s="871"/>
      <c r="VUB2" s="871"/>
      <c r="VUC2" s="871"/>
      <c r="VUD2" s="871"/>
      <c r="VUE2" s="871"/>
      <c r="VUF2" s="871"/>
      <c r="VUG2" s="871"/>
      <c r="VUH2" s="871"/>
      <c r="VUI2" s="871"/>
      <c r="VUJ2" s="871"/>
      <c r="VUK2" s="871"/>
      <c r="VUL2" s="871"/>
      <c r="VUM2" s="871"/>
      <c r="VUN2" s="871"/>
      <c r="VUO2" s="871"/>
      <c r="VUP2" s="871"/>
      <c r="VUQ2" s="871"/>
      <c r="VUR2" s="871"/>
      <c r="VUS2" s="871"/>
      <c r="VUT2" s="871"/>
      <c r="VUU2" s="871"/>
      <c r="VUV2" s="871"/>
      <c r="VUW2" s="871"/>
      <c r="VUX2" s="871"/>
      <c r="VUY2" s="871"/>
      <c r="VUZ2" s="871"/>
      <c r="VVA2" s="871"/>
      <c r="VVB2" s="871"/>
      <c r="VVC2" s="871"/>
      <c r="VVD2" s="871"/>
      <c r="VVE2" s="871"/>
      <c r="VVF2" s="871"/>
      <c r="VVG2" s="871"/>
      <c r="VVH2" s="871"/>
      <c r="VVI2" s="871"/>
      <c r="VVJ2" s="871"/>
      <c r="VVK2" s="871"/>
      <c r="VVL2" s="871"/>
      <c r="VVM2" s="871"/>
      <c r="VVN2" s="871"/>
      <c r="VVO2" s="871"/>
      <c r="VVP2" s="871"/>
      <c r="VVQ2" s="871"/>
      <c r="VVR2" s="871"/>
      <c r="VVS2" s="871"/>
      <c r="VVT2" s="871"/>
      <c r="VVU2" s="871"/>
      <c r="VVV2" s="871"/>
      <c r="VVW2" s="871"/>
      <c r="VVX2" s="871"/>
      <c r="VVY2" s="871"/>
      <c r="VVZ2" s="871"/>
      <c r="VWA2" s="871"/>
      <c r="VWB2" s="871"/>
      <c r="VWC2" s="871"/>
      <c r="VWD2" s="871"/>
      <c r="VWE2" s="871"/>
      <c r="VWF2" s="871"/>
      <c r="VWG2" s="871"/>
      <c r="VWH2" s="871"/>
      <c r="VWI2" s="871"/>
      <c r="VWJ2" s="871"/>
      <c r="VWK2" s="871"/>
      <c r="VWL2" s="871"/>
      <c r="VWM2" s="871"/>
      <c r="VWN2" s="871"/>
      <c r="VWO2" s="871"/>
      <c r="VWP2" s="871"/>
      <c r="VWQ2" s="871"/>
      <c r="VWR2" s="871"/>
      <c r="VWS2" s="871"/>
      <c r="VWT2" s="871"/>
      <c r="VWU2" s="871"/>
      <c r="VWV2" s="871"/>
      <c r="VWW2" s="871"/>
      <c r="VWX2" s="871"/>
      <c r="VWY2" s="871"/>
      <c r="VWZ2" s="871"/>
      <c r="VXA2" s="871"/>
      <c r="VXB2" s="871"/>
      <c r="VXC2" s="871"/>
      <c r="VXD2" s="871"/>
      <c r="VXE2" s="871"/>
      <c r="VXF2" s="871"/>
      <c r="VXG2" s="871"/>
      <c r="VXH2" s="871"/>
      <c r="VXI2" s="871"/>
      <c r="VXJ2" s="871"/>
      <c r="VXK2" s="871"/>
      <c r="VXL2" s="871"/>
      <c r="VXM2" s="871"/>
      <c r="VXN2" s="871"/>
      <c r="VXO2" s="871"/>
      <c r="VXP2" s="871"/>
      <c r="VXQ2" s="871"/>
      <c r="VXR2" s="871"/>
      <c r="VXS2" s="871"/>
      <c r="VXT2" s="871"/>
      <c r="VXU2" s="871"/>
      <c r="VXV2" s="871"/>
      <c r="VXW2" s="871"/>
      <c r="VXX2" s="871"/>
      <c r="VXY2" s="871"/>
      <c r="VXZ2" s="871"/>
      <c r="VYA2" s="871"/>
      <c r="VYB2" s="871"/>
      <c r="VYC2" s="871"/>
      <c r="VYD2" s="871"/>
      <c r="VYE2" s="871"/>
      <c r="VYF2" s="871"/>
      <c r="VYG2" s="871"/>
      <c r="VYH2" s="871"/>
      <c r="VYI2" s="871"/>
      <c r="VYJ2" s="871"/>
      <c r="VYK2" s="871"/>
      <c r="VYL2" s="871"/>
      <c r="VYM2" s="871"/>
      <c r="VYN2" s="871"/>
      <c r="VYO2" s="871"/>
      <c r="VYP2" s="871"/>
      <c r="VYQ2" s="871"/>
      <c r="VYR2" s="871"/>
      <c r="VYS2" s="871"/>
      <c r="VYT2" s="871"/>
      <c r="VYU2" s="871"/>
      <c r="VYV2" s="871"/>
      <c r="VYW2" s="871"/>
      <c r="VYX2" s="871"/>
      <c r="VYY2" s="871"/>
      <c r="VYZ2" s="871"/>
      <c r="VZA2" s="871"/>
      <c r="VZB2" s="871"/>
      <c r="VZC2" s="871"/>
      <c r="VZD2" s="871"/>
      <c r="VZE2" s="871"/>
      <c r="VZF2" s="871"/>
      <c r="VZG2" s="871"/>
      <c r="VZH2" s="871"/>
      <c r="VZI2" s="871"/>
      <c r="VZJ2" s="871"/>
      <c r="VZK2" s="871"/>
      <c r="VZL2" s="871"/>
      <c r="VZM2" s="871"/>
      <c r="VZN2" s="871"/>
      <c r="VZO2" s="871"/>
      <c r="VZP2" s="871"/>
      <c r="VZQ2" s="871"/>
      <c r="VZR2" s="871"/>
      <c r="VZS2" s="871"/>
      <c r="VZT2" s="871"/>
      <c r="VZU2" s="871"/>
      <c r="VZV2" s="871"/>
      <c r="VZW2" s="871"/>
      <c r="VZX2" s="871"/>
      <c r="VZY2" s="871"/>
      <c r="VZZ2" s="871"/>
      <c r="WAA2" s="871"/>
      <c r="WAB2" s="871"/>
      <c r="WAC2" s="871"/>
      <c r="WAD2" s="871"/>
      <c r="WAE2" s="871"/>
      <c r="WAF2" s="871"/>
      <c r="WAG2" s="871"/>
      <c r="WAH2" s="871"/>
      <c r="WAI2" s="871"/>
      <c r="WAJ2" s="871"/>
      <c r="WAK2" s="871"/>
      <c r="WAL2" s="871"/>
      <c r="WAM2" s="871"/>
      <c r="WAN2" s="871"/>
      <c r="WAO2" s="871"/>
      <c r="WAP2" s="871"/>
      <c r="WAQ2" s="871"/>
      <c r="WAR2" s="871"/>
      <c r="WAS2" s="871"/>
      <c r="WAT2" s="871"/>
      <c r="WAU2" s="871"/>
      <c r="WAV2" s="871"/>
      <c r="WAW2" s="871"/>
      <c r="WAX2" s="871"/>
      <c r="WAY2" s="871"/>
      <c r="WAZ2" s="871"/>
      <c r="WBA2" s="871"/>
      <c r="WBB2" s="871"/>
      <c r="WBC2" s="871"/>
      <c r="WBD2" s="871"/>
      <c r="WBE2" s="871"/>
      <c r="WBF2" s="871"/>
      <c r="WBG2" s="871"/>
      <c r="WBH2" s="871"/>
      <c r="WBI2" s="871"/>
      <c r="WBJ2" s="871"/>
      <c r="WBK2" s="871"/>
      <c r="WBL2" s="871"/>
      <c r="WBM2" s="871"/>
      <c r="WBN2" s="871"/>
      <c r="WBO2" s="871"/>
      <c r="WBP2" s="871"/>
      <c r="WBQ2" s="871"/>
      <c r="WBR2" s="871"/>
      <c r="WBS2" s="871"/>
      <c r="WBT2" s="871"/>
      <c r="WBU2" s="871"/>
      <c r="WBV2" s="871"/>
      <c r="WBW2" s="871"/>
      <c r="WBX2" s="871"/>
      <c r="WBY2" s="871"/>
      <c r="WBZ2" s="871"/>
      <c r="WCA2" s="871"/>
      <c r="WCB2" s="871"/>
      <c r="WCC2" s="871"/>
      <c r="WCD2" s="871"/>
      <c r="WCE2" s="871"/>
      <c r="WCF2" s="871"/>
      <c r="WCG2" s="871"/>
      <c r="WCH2" s="871"/>
      <c r="WCI2" s="871"/>
      <c r="WCJ2" s="871"/>
      <c r="WCK2" s="871"/>
      <c r="WCL2" s="871"/>
      <c r="WCM2" s="871"/>
      <c r="WCN2" s="871"/>
      <c r="WCO2" s="871"/>
      <c r="WCP2" s="871"/>
      <c r="WCQ2" s="871"/>
      <c r="WCR2" s="871"/>
      <c r="WCS2" s="871"/>
      <c r="WCT2" s="871"/>
      <c r="WCU2" s="871"/>
      <c r="WCV2" s="871"/>
      <c r="WCW2" s="871"/>
      <c r="WCX2" s="871"/>
      <c r="WCY2" s="871"/>
      <c r="WCZ2" s="871"/>
      <c r="WDA2" s="871"/>
      <c r="WDB2" s="871"/>
      <c r="WDC2" s="871"/>
      <c r="WDD2" s="871"/>
      <c r="WDE2" s="871"/>
      <c r="WDF2" s="871"/>
      <c r="WDG2" s="871"/>
      <c r="WDH2" s="871"/>
      <c r="WDI2" s="871"/>
      <c r="WDJ2" s="871"/>
      <c r="WDK2" s="871"/>
      <c r="WDL2" s="871"/>
      <c r="WDM2" s="871"/>
      <c r="WDN2" s="871"/>
      <c r="WDO2" s="871"/>
      <c r="WDP2" s="871"/>
      <c r="WDQ2" s="871"/>
      <c r="WDR2" s="871"/>
      <c r="WDS2" s="871"/>
      <c r="WDT2" s="871"/>
      <c r="WDU2" s="871"/>
      <c r="WDV2" s="871"/>
      <c r="WDW2" s="871"/>
      <c r="WDX2" s="871"/>
      <c r="WDY2" s="871"/>
      <c r="WDZ2" s="871"/>
      <c r="WEA2" s="871"/>
      <c r="WEB2" s="871"/>
      <c r="WEC2" s="871"/>
      <c r="WED2" s="871"/>
      <c r="WEE2" s="871"/>
      <c r="WEF2" s="871"/>
      <c r="WEG2" s="871"/>
      <c r="WEH2" s="871"/>
      <c r="WEI2" s="871"/>
      <c r="WEJ2" s="871"/>
      <c r="WEK2" s="871"/>
      <c r="WEL2" s="871"/>
      <c r="WEM2" s="871"/>
      <c r="WEN2" s="871"/>
      <c r="WEO2" s="871"/>
      <c r="WEP2" s="871"/>
      <c r="WEQ2" s="871"/>
      <c r="WER2" s="871"/>
      <c r="WES2" s="871"/>
      <c r="WET2" s="871"/>
      <c r="WEU2" s="871"/>
      <c r="WEV2" s="871"/>
      <c r="WEW2" s="871"/>
      <c r="WEX2" s="871"/>
      <c r="WEY2" s="871"/>
      <c r="WEZ2" s="871"/>
      <c r="WFA2" s="871"/>
      <c r="WFB2" s="871"/>
      <c r="WFC2" s="871"/>
      <c r="WFD2" s="871"/>
      <c r="WFE2" s="871"/>
      <c r="WFF2" s="871"/>
      <c r="WFG2" s="871"/>
      <c r="WFH2" s="871"/>
      <c r="WFI2" s="871"/>
      <c r="WFJ2" s="871"/>
      <c r="WFK2" s="871"/>
      <c r="WFL2" s="871"/>
      <c r="WFM2" s="871"/>
      <c r="WFN2" s="871"/>
      <c r="WFO2" s="871"/>
      <c r="WFP2" s="871"/>
      <c r="WFQ2" s="871"/>
      <c r="WFR2" s="871"/>
      <c r="WFS2" s="871"/>
      <c r="WFT2" s="871"/>
      <c r="WFU2" s="871"/>
      <c r="WFV2" s="871"/>
      <c r="WFW2" s="871"/>
      <c r="WFX2" s="871"/>
      <c r="WFY2" s="871"/>
      <c r="WFZ2" s="871"/>
      <c r="WGA2" s="871"/>
      <c r="WGB2" s="871"/>
      <c r="WGC2" s="871"/>
      <c r="WGD2" s="871"/>
      <c r="WGE2" s="871"/>
      <c r="WGF2" s="871"/>
      <c r="WGG2" s="871"/>
      <c r="WGH2" s="871"/>
      <c r="WGI2" s="871"/>
      <c r="WGJ2" s="871"/>
      <c r="WGK2" s="871"/>
      <c r="WGL2" s="871"/>
      <c r="WGM2" s="871"/>
      <c r="WGN2" s="871"/>
      <c r="WGO2" s="871"/>
      <c r="WGP2" s="871"/>
      <c r="WGQ2" s="871"/>
      <c r="WGR2" s="871"/>
      <c r="WGS2" s="871"/>
      <c r="WGT2" s="871"/>
      <c r="WGU2" s="871"/>
      <c r="WGV2" s="871"/>
      <c r="WGW2" s="871"/>
      <c r="WGX2" s="871"/>
      <c r="WGY2" s="871"/>
      <c r="WGZ2" s="871"/>
      <c r="WHA2" s="871"/>
      <c r="WHB2" s="871"/>
      <c r="WHC2" s="871"/>
      <c r="WHD2" s="871"/>
      <c r="WHE2" s="871"/>
      <c r="WHF2" s="871"/>
      <c r="WHG2" s="871"/>
      <c r="WHH2" s="871"/>
      <c r="WHI2" s="871"/>
      <c r="WHJ2" s="871"/>
      <c r="WHK2" s="871"/>
      <c r="WHL2" s="871"/>
      <c r="WHM2" s="871"/>
      <c r="WHN2" s="871"/>
      <c r="WHO2" s="871"/>
      <c r="WHP2" s="871"/>
      <c r="WHQ2" s="871"/>
      <c r="WHR2" s="871"/>
      <c r="WHS2" s="871"/>
      <c r="WHT2" s="871"/>
      <c r="WHU2" s="871"/>
      <c r="WHV2" s="871"/>
      <c r="WHW2" s="871"/>
      <c r="WHX2" s="871"/>
      <c r="WHY2" s="871"/>
      <c r="WHZ2" s="871"/>
      <c r="WIA2" s="871"/>
      <c r="WIB2" s="871"/>
      <c r="WIC2" s="871"/>
      <c r="WID2" s="871"/>
      <c r="WIE2" s="871"/>
      <c r="WIF2" s="871"/>
      <c r="WIG2" s="871"/>
      <c r="WIH2" s="871"/>
      <c r="WII2" s="871"/>
      <c r="WIJ2" s="871"/>
      <c r="WIK2" s="871"/>
      <c r="WIL2" s="871"/>
      <c r="WIM2" s="871"/>
      <c r="WIN2" s="871"/>
      <c r="WIO2" s="871"/>
      <c r="WIP2" s="871"/>
      <c r="WIQ2" s="871"/>
      <c r="WIR2" s="871"/>
      <c r="WIS2" s="871"/>
      <c r="WIT2" s="871"/>
      <c r="WIU2" s="871"/>
      <c r="WIV2" s="871"/>
      <c r="WIW2" s="871"/>
      <c r="WIX2" s="871"/>
      <c r="WIY2" s="871"/>
      <c r="WIZ2" s="871"/>
      <c r="WJA2" s="871"/>
      <c r="WJB2" s="871"/>
      <c r="WJC2" s="871"/>
      <c r="WJD2" s="871"/>
      <c r="WJE2" s="871"/>
      <c r="WJF2" s="871"/>
      <c r="WJG2" s="871"/>
      <c r="WJH2" s="871"/>
      <c r="WJI2" s="871"/>
      <c r="WJJ2" s="871"/>
      <c r="WJK2" s="871"/>
      <c r="WJL2" s="871"/>
      <c r="WJM2" s="871"/>
      <c r="WJN2" s="871"/>
      <c r="WJO2" s="871"/>
      <c r="WJP2" s="871"/>
      <c r="WJQ2" s="871"/>
      <c r="WJR2" s="871"/>
      <c r="WJS2" s="871"/>
      <c r="WJT2" s="871"/>
      <c r="WJU2" s="871"/>
      <c r="WJV2" s="871"/>
      <c r="WJW2" s="871"/>
      <c r="WJX2" s="871"/>
      <c r="WJY2" s="871"/>
      <c r="WJZ2" s="871"/>
      <c r="WKA2" s="871"/>
      <c r="WKB2" s="871"/>
      <c r="WKC2" s="871"/>
      <c r="WKD2" s="871"/>
      <c r="WKE2" s="871"/>
      <c r="WKF2" s="871"/>
      <c r="WKG2" s="871"/>
      <c r="WKH2" s="871"/>
      <c r="WKI2" s="871"/>
      <c r="WKJ2" s="871"/>
      <c r="WKK2" s="871"/>
      <c r="WKL2" s="871"/>
      <c r="WKM2" s="871"/>
      <c r="WKN2" s="871"/>
      <c r="WKO2" s="871"/>
      <c r="WKP2" s="871"/>
      <c r="WKQ2" s="871"/>
      <c r="WKR2" s="871"/>
      <c r="WKS2" s="871"/>
      <c r="WKT2" s="871"/>
      <c r="WKU2" s="871"/>
      <c r="WKV2" s="871"/>
      <c r="WKW2" s="871"/>
      <c r="WKX2" s="871"/>
      <c r="WKY2" s="871"/>
      <c r="WKZ2" s="871"/>
      <c r="WLA2" s="871"/>
      <c r="WLB2" s="871"/>
      <c r="WLC2" s="871"/>
      <c r="WLD2" s="871"/>
      <c r="WLE2" s="871"/>
      <c r="WLF2" s="871"/>
      <c r="WLG2" s="871"/>
      <c r="WLH2" s="871"/>
      <c r="WLI2" s="871"/>
      <c r="WLJ2" s="871"/>
      <c r="WLK2" s="871"/>
      <c r="WLL2" s="871"/>
      <c r="WLM2" s="871"/>
      <c r="WLN2" s="871"/>
      <c r="WLO2" s="871"/>
      <c r="WLP2" s="871"/>
      <c r="WLQ2" s="871"/>
      <c r="WLR2" s="871"/>
      <c r="WLS2" s="871"/>
      <c r="WLT2" s="871"/>
      <c r="WLU2" s="871"/>
      <c r="WLV2" s="871"/>
      <c r="WLW2" s="871"/>
      <c r="WLX2" s="871"/>
      <c r="WLY2" s="871"/>
      <c r="WLZ2" s="871"/>
      <c r="WMA2" s="871"/>
      <c r="WMB2" s="871"/>
      <c r="WMC2" s="871"/>
      <c r="WMD2" s="871"/>
      <c r="WME2" s="871"/>
      <c r="WMF2" s="871"/>
      <c r="WMG2" s="871"/>
      <c r="WMH2" s="871"/>
      <c r="WMI2" s="871"/>
      <c r="WMJ2" s="871"/>
      <c r="WMK2" s="871"/>
      <c r="WML2" s="871"/>
      <c r="WMM2" s="871"/>
      <c r="WMN2" s="871"/>
      <c r="WMO2" s="871"/>
      <c r="WMP2" s="871"/>
      <c r="WMQ2" s="871"/>
      <c r="WMR2" s="871"/>
      <c r="WMS2" s="871"/>
      <c r="WMT2" s="871"/>
      <c r="WMU2" s="871"/>
      <c r="WMV2" s="871"/>
      <c r="WMW2" s="871"/>
      <c r="WMX2" s="871"/>
      <c r="WMY2" s="871"/>
      <c r="WMZ2" s="871"/>
      <c r="WNA2" s="871"/>
      <c r="WNB2" s="871"/>
      <c r="WNC2" s="871"/>
      <c r="WND2" s="871"/>
      <c r="WNE2" s="871"/>
      <c r="WNF2" s="871"/>
      <c r="WNG2" s="871"/>
      <c r="WNH2" s="871"/>
      <c r="WNI2" s="871"/>
      <c r="WNJ2" s="871"/>
      <c r="WNK2" s="871"/>
      <c r="WNL2" s="871"/>
      <c r="WNM2" s="871"/>
      <c r="WNN2" s="871"/>
      <c r="WNO2" s="871"/>
      <c r="WNP2" s="871"/>
      <c r="WNQ2" s="871"/>
      <c r="WNR2" s="871"/>
      <c r="WNS2" s="871"/>
      <c r="WNT2" s="871"/>
      <c r="WNU2" s="871"/>
      <c r="WNV2" s="871"/>
      <c r="WNW2" s="871"/>
      <c r="WNX2" s="871"/>
      <c r="WNY2" s="871"/>
      <c r="WNZ2" s="871"/>
      <c r="WOA2" s="871"/>
      <c r="WOB2" s="871"/>
      <c r="WOC2" s="871"/>
      <c r="WOD2" s="871"/>
      <c r="WOE2" s="871"/>
      <c r="WOF2" s="871"/>
      <c r="WOG2" s="871"/>
      <c r="WOH2" s="871"/>
      <c r="WOI2" s="871"/>
      <c r="WOJ2" s="871"/>
      <c r="WOK2" s="871"/>
      <c r="WOL2" s="871"/>
      <c r="WOM2" s="871"/>
      <c r="WON2" s="871"/>
      <c r="WOO2" s="871"/>
      <c r="WOP2" s="871"/>
      <c r="WOQ2" s="871"/>
      <c r="WOR2" s="871"/>
      <c r="WOS2" s="871"/>
      <c r="WOT2" s="871"/>
      <c r="WOU2" s="871"/>
      <c r="WOV2" s="871"/>
      <c r="WOW2" s="871"/>
      <c r="WOX2" s="871"/>
      <c r="WOY2" s="871"/>
      <c r="WOZ2" s="871"/>
      <c r="WPA2" s="871"/>
      <c r="WPB2" s="871"/>
      <c r="WPC2" s="871"/>
      <c r="WPD2" s="871"/>
      <c r="WPE2" s="871"/>
      <c r="WPF2" s="871"/>
      <c r="WPG2" s="871"/>
      <c r="WPH2" s="871"/>
      <c r="WPI2" s="871"/>
      <c r="WPJ2" s="871"/>
      <c r="WPK2" s="871"/>
      <c r="WPL2" s="871"/>
      <c r="WPM2" s="871"/>
      <c r="WPN2" s="871"/>
      <c r="WPO2" s="871"/>
      <c r="WPP2" s="871"/>
      <c r="WPQ2" s="871"/>
      <c r="WPR2" s="871"/>
      <c r="WPS2" s="871"/>
      <c r="WPT2" s="871"/>
      <c r="WPU2" s="871"/>
      <c r="WPV2" s="871"/>
      <c r="WPW2" s="871"/>
      <c r="WPX2" s="871"/>
      <c r="WPY2" s="871"/>
      <c r="WPZ2" s="871"/>
      <c r="WQA2" s="871"/>
      <c r="WQB2" s="871"/>
      <c r="WQC2" s="871"/>
      <c r="WQD2" s="871"/>
      <c r="WQE2" s="871"/>
      <c r="WQF2" s="871"/>
      <c r="WQG2" s="871"/>
      <c r="WQH2" s="871"/>
      <c r="WQI2" s="871"/>
      <c r="WQJ2" s="871"/>
      <c r="WQK2" s="871"/>
      <c r="WQL2" s="871"/>
      <c r="WQM2" s="871"/>
      <c r="WQN2" s="871"/>
      <c r="WQO2" s="871"/>
      <c r="WQP2" s="871"/>
      <c r="WQQ2" s="871"/>
      <c r="WQR2" s="871"/>
      <c r="WQS2" s="871"/>
      <c r="WQT2" s="871"/>
      <c r="WQU2" s="871"/>
      <c r="WQV2" s="871"/>
      <c r="WQW2" s="871"/>
      <c r="WQX2" s="871"/>
      <c r="WQY2" s="871"/>
      <c r="WQZ2" s="871"/>
      <c r="WRA2" s="871"/>
      <c r="WRB2" s="871"/>
      <c r="WRC2" s="871"/>
      <c r="WRD2" s="871"/>
      <c r="WRE2" s="871"/>
      <c r="WRF2" s="871"/>
      <c r="WRG2" s="871"/>
      <c r="WRH2" s="871"/>
      <c r="WRI2" s="871"/>
      <c r="WRJ2" s="871"/>
      <c r="WRK2" s="871"/>
      <c r="WRL2" s="871"/>
      <c r="WRM2" s="871"/>
      <c r="WRN2" s="871"/>
      <c r="WRO2" s="871"/>
      <c r="WRP2" s="871"/>
      <c r="WRQ2" s="871"/>
      <c r="WRR2" s="871"/>
      <c r="WRS2" s="871"/>
      <c r="WRT2" s="871"/>
      <c r="WRU2" s="871"/>
      <c r="WRV2" s="871"/>
      <c r="WRW2" s="871"/>
      <c r="WRX2" s="871"/>
      <c r="WRY2" s="871"/>
      <c r="WRZ2" s="871"/>
      <c r="WSA2" s="871"/>
      <c r="WSB2" s="871"/>
      <c r="WSC2" s="871"/>
      <c r="WSD2" s="871"/>
      <c r="WSE2" s="871"/>
      <c r="WSF2" s="871"/>
      <c r="WSG2" s="871"/>
      <c r="WSH2" s="871"/>
      <c r="WSI2" s="871"/>
      <c r="WSJ2" s="871"/>
      <c r="WSK2" s="871"/>
      <c r="WSL2" s="871"/>
      <c r="WSM2" s="871"/>
      <c r="WSN2" s="871"/>
      <c r="WSO2" s="871"/>
      <c r="WSP2" s="871"/>
      <c r="WSQ2" s="871"/>
      <c r="WSR2" s="871"/>
      <c r="WSS2" s="871"/>
      <c r="WST2" s="871"/>
      <c r="WSU2" s="871"/>
      <c r="WSV2" s="871"/>
      <c r="WSW2" s="871"/>
      <c r="WSX2" s="871"/>
      <c r="WSY2" s="871"/>
      <c r="WSZ2" s="871"/>
      <c r="WTA2" s="871"/>
      <c r="WTB2" s="871"/>
      <c r="WTC2" s="871"/>
      <c r="WTD2" s="871"/>
      <c r="WTE2" s="871"/>
      <c r="WTF2" s="871"/>
      <c r="WTG2" s="871"/>
      <c r="WTH2" s="871"/>
      <c r="WTI2" s="871"/>
      <c r="WTJ2" s="871"/>
      <c r="WTK2" s="871"/>
      <c r="WTL2" s="871"/>
      <c r="WTM2" s="871"/>
      <c r="WTN2" s="871"/>
      <c r="WTO2" s="871"/>
      <c r="WTP2" s="871"/>
      <c r="WTQ2" s="871"/>
      <c r="WTR2" s="871"/>
      <c r="WTS2" s="871"/>
      <c r="WTT2" s="871"/>
      <c r="WTU2" s="871"/>
      <c r="WTV2" s="871"/>
      <c r="WTW2" s="871"/>
      <c r="WTX2" s="871"/>
      <c r="WTY2" s="871"/>
      <c r="WTZ2" s="871"/>
      <c r="WUA2" s="871"/>
      <c r="WUB2" s="871"/>
      <c r="WUC2" s="871"/>
      <c r="WUD2" s="871"/>
      <c r="WUE2" s="871"/>
      <c r="WUF2" s="871"/>
      <c r="WUG2" s="871"/>
      <c r="WUH2" s="871"/>
      <c r="WUI2" s="871"/>
      <c r="WUJ2" s="871"/>
      <c r="WUK2" s="871"/>
      <c r="WUL2" s="871"/>
      <c r="WUM2" s="871"/>
      <c r="WUN2" s="871"/>
      <c r="WUO2" s="871"/>
      <c r="WUP2" s="871"/>
      <c r="WUQ2" s="871"/>
      <c r="WUR2" s="871"/>
      <c r="WUS2" s="871"/>
      <c r="WUT2" s="871"/>
      <c r="WUU2" s="871"/>
      <c r="WUV2" s="871"/>
      <c r="WUW2" s="871"/>
      <c r="WUX2" s="871"/>
      <c r="WUY2" s="871"/>
      <c r="WUZ2" s="871"/>
      <c r="WVA2" s="871"/>
      <c r="WVB2" s="871"/>
      <c r="WVC2" s="871"/>
      <c r="WVD2" s="871"/>
      <c r="WVE2" s="871"/>
      <c r="WVF2" s="871"/>
      <c r="WVG2" s="871"/>
      <c r="WVH2" s="871"/>
      <c r="WVI2" s="871"/>
      <c r="WVJ2" s="871"/>
      <c r="WVK2" s="871"/>
      <c r="WVL2" s="871"/>
      <c r="WVM2" s="871"/>
      <c r="WVN2" s="871"/>
      <c r="WVO2" s="871"/>
      <c r="WVP2" s="871"/>
      <c r="WVQ2" s="871"/>
      <c r="WVR2" s="871"/>
      <c r="WVS2" s="871"/>
      <c r="WVT2" s="871"/>
      <c r="WVU2" s="871"/>
      <c r="WVV2" s="871"/>
      <c r="WVW2" s="871"/>
      <c r="WVX2" s="871"/>
      <c r="WVY2" s="871"/>
      <c r="WVZ2" s="871"/>
      <c r="WWA2" s="871"/>
      <c r="WWB2" s="871"/>
      <c r="WWC2" s="871"/>
      <c r="WWD2" s="871"/>
      <c r="WWE2" s="871"/>
      <c r="WWF2" s="871"/>
      <c r="WWG2" s="871"/>
      <c r="WWH2" s="871"/>
      <c r="WWI2" s="871"/>
      <c r="WWJ2" s="871"/>
      <c r="WWK2" s="871"/>
      <c r="WWL2" s="871"/>
      <c r="WWM2" s="871"/>
      <c r="WWN2" s="871"/>
      <c r="WWO2" s="871"/>
      <c r="WWP2" s="871"/>
      <c r="WWQ2" s="871"/>
      <c r="WWR2" s="871"/>
      <c r="WWS2" s="871"/>
      <c r="WWT2" s="871"/>
      <c r="WWU2" s="871"/>
      <c r="WWV2" s="871"/>
      <c r="WWW2" s="871"/>
      <c r="WWX2" s="871"/>
      <c r="WWY2" s="871"/>
      <c r="WWZ2" s="871"/>
      <c r="WXA2" s="871"/>
      <c r="WXB2" s="871"/>
      <c r="WXC2" s="871"/>
      <c r="WXD2" s="871"/>
      <c r="WXE2" s="871"/>
      <c r="WXF2" s="871"/>
      <c r="WXG2" s="871"/>
      <c r="WXH2" s="871"/>
      <c r="WXI2" s="871"/>
      <c r="WXJ2" s="871"/>
      <c r="WXK2" s="871"/>
      <c r="WXL2" s="871"/>
      <c r="WXM2" s="871"/>
      <c r="WXN2" s="871"/>
      <c r="WXO2" s="871"/>
      <c r="WXP2" s="871"/>
      <c r="WXQ2" s="871"/>
      <c r="WXR2" s="871"/>
      <c r="WXS2" s="871"/>
      <c r="WXT2" s="871"/>
      <c r="WXU2" s="871"/>
      <c r="WXV2" s="871"/>
      <c r="WXW2" s="871"/>
      <c r="WXX2" s="871"/>
      <c r="WXY2" s="871"/>
      <c r="WXZ2" s="871"/>
      <c r="WYA2" s="871"/>
      <c r="WYB2" s="871"/>
      <c r="WYC2" s="871"/>
      <c r="WYD2" s="871"/>
      <c r="WYE2" s="871"/>
      <c r="WYF2" s="871"/>
      <c r="WYG2" s="871"/>
      <c r="WYH2" s="871"/>
      <c r="WYI2" s="871"/>
      <c r="WYJ2" s="871"/>
      <c r="WYK2" s="871"/>
      <c r="WYL2" s="871"/>
      <c r="WYM2" s="871"/>
      <c r="WYN2" s="871"/>
      <c r="WYO2" s="871"/>
      <c r="WYP2" s="871"/>
      <c r="WYQ2" s="871"/>
      <c r="WYR2" s="871"/>
      <c r="WYS2" s="871"/>
      <c r="WYT2" s="871"/>
      <c r="WYU2" s="871"/>
      <c r="WYV2" s="871"/>
      <c r="WYW2" s="871"/>
      <c r="WYX2" s="871"/>
      <c r="WYY2" s="871"/>
      <c r="WYZ2" s="871"/>
      <c r="WZA2" s="871"/>
      <c r="WZB2" s="871"/>
      <c r="WZC2" s="871"/>
      <c r="WZD2" s="871"/>
      <c r="WZE2" s="871"/>
      <c r="WZF2" s="871"/>
      <c r="WZG2" s="871"/>
      <c r="WZH2" s="871"/>
      <c r="WZI2" s="871"/>
      <c r="WZJ2" s="871"/>
      <c r="WZK2" s="871"/>
      <c r="WZL2" s="871"/>
      <c r="WZM2" s="871"/>
      <c r="WZN2" s="871"/>
      <c r="WZO2" s="871"/>
      <c r="WZP2" s="871"/>
      <c r="WZQ2" s="871"/>
      <c r="WZR2" s="871"/>
      <c r="WZS2" s="871"/>
      <c r="WZT2" s="871"/>
      <c r="WZU2" s="871"/>
      <c r="WZV2" s="871"/>
      <c r="WZW2" s="871"/>
      <c r="WZX2" s="871"/>
      <c r="WZY2" s="871"/>
      <c r="WZZ2" s="871"/>
      <c r="XAA2" s="871"/>
      <c r="XAB2" s="871"/>
      <c r="XAC2" s="871"/>
      <c r="XAD2" s="871"/>
      <c r="XAE2" s="871"/>
      <c r="XAF2" s="871"/>
      <c r="XAG2" s="871"/>
      <c r="XAH2" s="871"/>
      <c r="XAI2" s="871"/>
      <c r="XAJ2" s="871"/>
      <c r="XAK2" s="871"/>
      <c r="XAL2" s="871"/>
      <c r="XAM2" s="871"/>
      <c r="XAN2" s="871"/>
      <c r="XAO2" s="871"/>
      <c r="XAP2" s="871"/>
      <c r="XAQ2" s="871"/>
      <c r="XAR2" s="871"/>
      <c r="XAS2" s="871"/>
      <c r="XAT2" s="871"/>
      <c r="XAU2" s="871"/>
      <c r="XAV2" s="871"/>
      <c r="XAW2" s="871"/>
      <c r="XAX2" s="871"/>
      <c r="XAY2" s="871"/>
      <c r="XAZ2" s="871"/>
      <c r="XBA2" s="871"/>
      <c r="XBB2" s="871"/>
      <c r="XBC2" s="871"/>
      <c r="XBD2" s="871"/>
      <c r="XBE2" s="871"/>
      <c r="XBF2" s="871"/>
      <c r="XBG2" s="871"/>
      <c r="XBH2" s="871"/>
      <c r="XBI2" s="871"/>
      <c r="XBJ2" s="871"/>
      <c r="XBK2" s="871"/>
      <c r="XBL2" s="871"/>
      <c r="XBM2" s="871"/>
      <c r="XBN2" s="871"/>
      <c r="XBO2" s="871"/>
      <c r="XBP2" s="871"/>
      <c r="XBQ2" s="871"/>
      <c r="XBR2" s="871"/>
      <c r="XBS2" s="871"/>
      <c r="XBT2" s="871"/>
      <c r="XBU2" s="871"/>
      <c r="XBV2" s="871"/>
      <c r="XBW2" s="871"/>
      <c r="XBX2" s="871"/>
      <c r="XBY2" s="871"/>
      <c r="XBZ2" s="871"/>
      <c r="XCA2" s="871"/>
      <c r="XCB2" s="871"/>
      <c r="XCC2" s="871"/>
      <c r="XCD2" s="871"/>
      <c r="XCE2" s="871"/>
      <c r="XCF2" s="871"/>
      <c r="XCG2" s="871"/>
      <c r="XCH2" s="871"/>
      <c r="XCI2" s="871"/>
      <c r="XCJ2" s="871"/>
      <c r="XCK2" s="871"/>
      <c r="XCL2" s="871"/>
      <c r="XCM2" s="871"/>
      <c r="XCN2" s="871"/>
      <c r="XCO2" s="871"/>
      <c r="XCP2" s="871"/>
      <c r="XCQ2" s="871"/>
      <c r="XCR2" s="871"/>
      <c r="XCS2" s="871"/>
      <c r="XCT2" s="871"/>
      <c r="XCU2" s="871"/>
      <c r="XCV2" s="871"/>
      <c r="XCW2" s="871"/>
      <c r="XCX2" s="871"/>
      <c r="XCY2" s="871"/>
      <c r="XCZ2" s="871"/>
      <c r="XDA2" s="871"/>
      <c r="XDB2" s="871"/>
      <c r="XDC2" s="871"/>
      <c r="XDD2" s="871"/>
      <c r="XDE2" s="871"/>
      <c r="XDF2" s="871"/>
      <c r="XDG2" s="871"/>
      <c r="XDH2" s="871"/>
      <c r="XDI2" s="871"/>
      <c r="XDJ2" s="871"/>
      <c r="XDK2" s="871"/>
      <c r="XDL2" s="871"/>
      <c r="XDM2" s="871"/>
      <c r="XDN2" s="871"/>
      <c r="XDO2" s="871"/>
      <c r="XDP2" s="871"/>
      <c r="XDQ2" s="871"/>
      <c r="XDR2" s="871"/>
      <c r="XDS2" s="871"/>
      <c r="XDT2" s="871"/>
      <c r="XDU2" s="871"/>
      <c r="XDV2" s="871"/>
      <c r="XDW2" s="871"/>
      <c r="XDX2" s="871"/>
      <c r="XDY2" s="871"/>
      <c r="XDZ2" s="871"/>
      <c r="XEA2" s="871"/>
      <c r="XEB2" s="871"/>
      <c r="XEC2" s="871"/>
      <c r="XED2" s="871"/>
      <c r="XEE2" s="871"/>
      <c r="XEF2" s="871"/>
      <c r="XEG2" s="871"/>
      <c r="XEH2" s="871"/>
      <c r="XEI2" s="871"/>
      <c r="XEJ2" s="871"/>
      <c r="XEK2" s="871"/>
      <c r="XEL2" s="871"/>
      <c r="XEM2" s="871"/>
      <c r="XEN2" s="871"/>
      <c r="XEO2" s="871"/>
      <c r="XEP2" s="871"/>
      <c r="XEQ2" s="871"/>
      <c r="XER2" s="871"/>
      <c r="XES2" s="871"/>
      <c r="XET2" s="871"/>
      <c r="XEU2" s="871"/>
      <c r="XEV2" s="871"/>
      <c r="XEW2" s="871"/>
      <c r="XEX2" s="871"/>
      <c r="XEY2" s="871"/>
      <c r="XEZ2" s="871"/>
      <c r="XFA2" s="871"/>
      <c r="XFB2" s="871"/>
      <c r="XFC2" s="871"/>
      <c r="XFD2" s="871"/>
    </row>
    <row r="3" spans="1:16384" s="411" customFormat="1" ht="18.5" x14ac:dyDescent="0.45">
      <c r="A3" s="658"/>
      <c r="B3" s="294"/>
      <c r="C3" s="294"/>
      <c r="D3" s="693"/>
      <c r="E3" s="693"/>
      <c r="F3" s="693"/>
      <c r="G3" s="693"/>
      <c r="H3" s="693"/>
      <c r="I3" s="294"/>
      <c r="J3" s="294"/>
      <c r="K3" s="294"/>
      <c r="L3" s="623"/>
      <c r="M3" s="694" t="s">
        <v>276</v>
      </c>
      <c r="N3" s="294"/>
      <c r="O3" s="294"/>
      <c r="P3" s="294"/>
      <c r="Q3" s="294"/>
      <c r="R3" s="294"/>
      <c r="S3" s="294"/>
      <c r="T3" s="294"/>
      <c r="U3" s="294"/>
      <c r="V3" s="426"/>
      <c r="W3" s="426"/>
      <c r="X3" s="294"/>
      <c r="Y3" s="294"/>
      <c r="Z3" s="294"/>
      <c r="AA3" s="294"/>
      <c r="AB3" s="294"/>
      <c r="AC3" s="294"/>
      <c r="AD3" s="294"/>
      <c r="AE3" s="294"/>
      <c r="AF3" s="294"/>
      <c r="AG3" s="294"/>
      <c r="AH3" s="294"/>
      <c r="AI3" s="294"/>
      <c r="AJ3" s="294"/>
    </row>
    <row r="4" spans="1:16384" s="411" customFormat="1" ht="18.5" x14ac:dyDescent="0.45">
      <c r="A4" s="658"/>
      <c r="B4" s="563" t="s">
        <v>340</v>
      </c>
      <c r="C4" s="37">
        <f>'Budget de l’ensemble'!H6</f>
        <v>0</v>
      </c>
      <c r="D4" s="693"/>
      <c r="E4" s="693"/>
      <c r="F4" s="693"/>
      <c r="G4" s="693"/>
      <c r="H4" s="693"/>
      <c r="I4" s="294"/>
      <c r="J4" s="294"/>
      <c r="K4" s="294"/>
      <c r="L4" s="623"/>
      <c r="M4" s="694" t="s">
        <v>341</v>
      </c>
      <c r="N4" s="294"/>
      <c r="O4" s="294"/>
      <c r="P4" s="294"/>
      <c r="Q4" s="294"/>
      <c r="R4" s="294"/>
      <c r="S4" s="294"/>
      <c r="T4" s="294"/>
      <c r="U4" s="294"/>
      <c r="V4" s="294"/>
      <c r="W4" s="294"/>
      <c r="X4" s="294"/>
      <c r="Y4" s="294"/>
      <c r="Z4" s="294"/>
      <c r="AA4" s="294"/>
      <c r="AB4" s="294"/>
      <c r="AC4" s="294"/>
      <c r="AD4" s="294"/>
      <c r="AE4" s="294"/>
      <c r="AF4" s="294"/>
      <c r="AG4" s="294"/>
      <c r="AH4" s="294"/>
      <c r="AI4" s="294"/>
      <c r="AJ4" s="294"/>
    </row>
    <row r="5" spans="1:16384" s="411" customFormat="1" ht="18.5" x14ac:dyDescent="0.45">
      <c r="A5" s="658"/>
      <c r="B5" s="600"/>
      <c r="C5" s="693"/>
      <c r="D5" s="693"/>
      <c r="E5" s="693"/>
      <c r="F5" s="693"/>
      <c r="G5" s="693"/>
      <c r="H5" s="693"/>
      <c r="I5" s="294"/>
      <c r="J5" s="294"/>
      <c r="K5" s="294"/>
      <c r="L5" s="623"/>
      <c r="M5" s="694" t="s">
        <v>342</v>
      </c>
      <c r="N5" s="294"/>
      <c r="O5" s="294"/>
      <c r="P5" s="294"/>
      <c r="Q5" s="294"/>
      <c r="R5" s="294"/>
      <c r="S5" s="294"/>
      <c r="T5" s="294"/>
      <c r="U5" s="294"/>
      <c r="V5" s="294"/>
      <c r="W5" s="294"/>
      <c r="X5" s="294"/>
      <c r="Y5" s="294"/>
      <c r="Z5" s="294"/>
      <c r="AA5" s="294"/>
      <c r="AB5" s="294"/>
      <c r="AC5" s="294"/>
      <c r="AD5" s="294"/>
      <c r="AE5" s="294"/>
      <c r="AF5" s="294"/>
      <c r="AG5" s="294"/>
      <c r="AH5" s="294"/>
      <c r="AI5" s="294"/>
      <c r="AJ5" s="294"/>
    </row>
    <row r="6" spans="1:16384" s="411" customFormat="1" x14ac:dyDescent="0.35">
      <c r="A6" s="658"/>
      <c r="B6" s="586" t="s">
        <v>343</v>
      </c>
      <c r="C6" s="588"/>
      <c r="D6" s="587"/>
      <c r="E6" s="587"/>
      <c r="F6" s="587"/>
      <c r="G6" s="587"/>
      <c r="H6" s="587"/>
      <c r="I6" s="587"/>
      <c r="J6" s="587"/>
      <c r="K6" s="587"/>
      <c r="L6" s="623"/>
      <c r="M6" s="294"/>
      <c r="N6" s="294"/>
      <c r="O6" s="294"/>
      <c r="P6" s="294"/>
      <c r="Q6" s="294"/>
      <c r="R6" s="294"/>
      <c r="S6" s="294"/>
      <c r="T6" s="294"/>
      <c r="U6" s="294"/>
      <c r="V6" s="294"/>
      <c r="W6" s="294"/>
      <c r="X6" s="294"/>
      <c r="Y6" s="294"/>
      <c r="Z6" s="294"/>
      <c r="AA6" s="294"/>
      <c r="AB6" s="294"/>
      <c r="AC6" s="294"/>
      <c r="AD6" s="294"/>
      <c r="AE6" s="294"/>
      <c r="AF6" s="294"/>
      <c r="AG6" s="294"/>
      <c r="AH6" s="294"/>
      <c r="AI6" s="294"/>
      <c r="AJ6" s="294"/>
    </row>
    <row r="7" spans="1:16384" s="411" customFormat="1" ht="30" x14ac:dyDescent="0.45">
      <c r="A7" s="658"/>
      <c r="B7" s="695"/>
      <c r="C7" s="48"/>
      <c r="D7" s="671" t="s">
        <v>290</v>
      </c>
      <c r="F7" s="294"/>
      <c r="G7" s="294"/>
      <c r="H7" s="294"/>
      <c r="I7" s="294"/>
      <c r="J7" s="294"/>
      <c r="K7" s="294"/>
      <c r="L7" s="623"/>
      <c r="M7" s="294"/>
      <c r="N7" s="798" t="s">
        <v>6</v>
      </c>
      <c r="O7" s="798"/>
      <c r="P7" s="798"/>
      <c r="Q7" s="798"/>
      <c r="R7" s="798"/>
      <c r="S7" s="798"/>
      <c r="T7" s="798"/>
      <c r="U7" s="798"/>
      <c r="V7" s="294"/>
      <c r="W7" s="294"/>
      <c r="X7" s="294"/>
      <c r="Y7" s="294"/>
      <c r="Z7" s="294"/>
      <c r="AA7" s="294"/>
      <c r="AB7" s="294"/>
      <c r="AC7" s="294"/>
      <c r="AD7" s="294"/>
      <c r="AE7" s="294"/>
      <c r="AF7" s="294"/>
      <c r="AG7" s="294"/>
      <c r="AH7" s="294"/>
      <c r="AI7" s="294"/>
    </row>
    <row r="8" spans="1:16384" s="411" customFormat="1" ht="18.5" x14ac:dyDescent="0.45">
      <c r="A8" s="658"/>
      <c r="B8" s="61" t="str">
        <f>'Budget de l’ensemble'!B10</f>
        <v>Coût du terrain (doit être justifié)</v>
      </c>
      <c r="C8" s="156">
        <f>C$4*'Budget de l’ensemble'!E10</f>
        <v>0</v>
      </c>
      <c r="D8" s="49"/>
      <c r="E8" s="294"/>
      <c r="F8" s="294"/>
      <c r="G8" s="294"/>
      <c r="H8" s="294"/>
      <c r="I8" s="294"/>
      <c r="J8" s="294"/>
      <c r="K8" s="294"/>
      <c r="L8" s="623"/>
      <c r="M8" s="294"/>
      <c r="N8" s="678"/>
      <c r="O8" s="679"/>
      <c r="P8" s="680"/>
      <c r="Q8" s="680"/>
      <c r="R8" s="680"/>
      <c r="S8" s="679"/>
      <c r="T8" s="680"/>
      <c r="U8" s="681"/>
      <c r="V8" s="294"/>
      <c r="W8" s="294"/>
      <c r="X8" s="294"/>
      <c r="Y8" s="294"/>
      <c r="Z8" s="294"/>
      <c r="AA8" s="294"/>
      <c r="AB8" s="294"/>
      <c r="AC8" s="294"/>
      <c r="AD8" s="294"/>
      <c r="AE8" s="294"/>
      <c r="AF8" s="294"/>
      <c r="AG8" s="294"/>
      <c r="AH8" s="294"/>
      <c r="AI8" s="294"/>
      <c r="AJ8" s="294"/>
      <c r="AK8" s="294"/>
      <c r="AL8" s="294"/>
    </row>
    <row r="9" spans="1:16384" s="411" customFormat="1" ht="18.5" x14ac:dyDescent="0.45">
      <c r="A9" s="658"/>
      <c r="B9" s="61" t="str">
        <f>'Budget de l’ensemble'!B11</f>
        <v>Coûts essentiels (justifiés par un budget de catégorie B)</v>
      </c>
      <c r="C9" s="156">
        <f>C$4*'Budget de l’ensemble'!E11</f>
        <v>0</v>
      </c>
      <c r="D9" s="49"/>
      <c r="E9" s="294"/>
      <c r="F9" s="294"/>
      <c r="G9" s="294"/>
      <c r="H9" s="294"/>
      <c r="I9" s="294"/>
      <c r="J9" s="294"/>
      <c r="K9" s="294"/>
      <c r="L9" s="623"/>
      <c r="M9" s="294"/>
      <c r="N9" s="682" t="s">
        <v>7</v>
      </c>
      <c r="O9" s="683" t="s">
        <v>344</v>
      </c>
      <c r="P9" s="683"/>
      <c r="Q9" s="683"/>
      <c r="R9" s="684"/>
      <c r="S9" s="683"/>
      <c r="T9" s="683"/>
      <c r="U9" s="685"/>
      <c r="V9" s="294"/>
      <c r="W9" s="294"/>
      <c r="X9" s="294"/>
      <c r="Y9" s="294"/>
      <c r="Z9" s="294"/>
      <c r="AA9" s="294"/>
      <c r="AB9" s="294"/>
      <c r="AC9" s="294"/>
      <c r="AD9" s="294"/>
      <c r="AE9" s="294"/>
      <c r="AF9" s="294"/>
      <c r="AG9" s="294"/>
      <c r="AH9" s="294"/>
      <c r="AI9" s="294"/>
      <c r="AJ9" s="294"/>
      <c r="AK9" s="294"/>
      <c r="AL9" s="294"/>
    </row>
    <row r="10" spans="1:16384" s="411" customFormat="1" ht="18.5" x14ac:dyDescent="0.45">
      <c r="A10" s="658"/>
      <c r="B10" s="61" t="str">
        <f>'Budget de l’ensemble'!B12</f>
        <v>Coûts accessoires</v>
      </c>
      <c r="C10" s="156">
        <f>C$4*'Budget de l’ensemble'!E12</f>
        <v>0</v>
      </c>
      <c r="D10" s="49"/>
      <c r="E10" s="294"/>
      <c r="F10" s="294"/>
      <c r="G10" s="294"/>
      <c r="H10" s="294"/>
      <c r="I10" s="294"/>
      <c r="J10" s="294"/>
      <c r="K10" s="294"/>
      <c r="L10" s="623"/>
      <c r="M10" s="294"/>
      <c r="N10" s="682" t="s">
        <v>7</v>
      </c>
      <c r="O10" s="683" t="s">
        <v>345</v>
      </c>
      <c r="P10" s="683"/>
      <c r="Q10" s="683"/>
      <c r="R10" s="684"/>
      <c r="S10" s="683"/>
      <c r="T10" s="683"/>
      <c r="U10" s="685"/>
      <c r="V10" s="294"/>
      <c r="W10" s="294"/>
      <c r="X10" s="294"/>
      <c r="Y10" s="294"/>
      <c r="Z10" s="294"/>
      <c r="AA10" s="294"/>
      <c r="AB10" s="294"/>
      <c r="AC10" s="294"/>
      <c r="AD10" s="294"/>
      <c r="AE10" s="294"/>
      <c r="AF10" s="294"/>
      <c r="AG10" s="294"/>
      <c r="AH10" s="294"/>
      <c r="AI10" s="294"/>
      <c r="AJ10" s="294"/>
      <c r="AK10" s="294"/>
      <c r="AL10" s="294"/>
    </row>
    <row r="11" spans="1:16384" s="411" customFormat="1" ht="18.5" x14ac:dyDescent="0.45">
      <c r="A11" s="658"/>
      <c r="B11" s="61" t="str">
        <f>'Budget de l’ensemble'!B13</f>
        <v>Coûts de financement</v>
      </c>
      <c r="C11" s="156">
        <f>C$4*'Budget de l’ensemble'!E13</f>
        <v>0</v>
      </c>
      <c r="D11" s="49"/>
      <c r="E11" s="294"/>
      <c r="F11" s="294"/>
      <c r="G11" s="294"/>
      <c r="H11" s="294"/>
      <c r="I11" s="294"/>
      <c r="J11" s="294"/>
      <c r="K11" s="294"/>
      <c r="L11" s="623"/>
      <c r="M11" s="294"/>
      <c r="N11" s="686"/>
      <c r="O11" s="687"/>
      <c r="P11" s="687"/>
      <c r="Q11" s="687"/>
      <c r="R11" s="688"/>
      <c r="S11" s="687"/>
      <c r="T11" s="687"/>
      <c r="U11" s="689"/>
      <c r="V11" s="294"/>
      <c r="W11" s="294"/>
      <c r="X11" s="294"/>
      <c r="Y11" s="294"/>
      <c r="Z11" s="294"/>
      <c r="AA11" s="294"/>
      <c r="AB11" s="294"/>
      <c r="AC11" s="294"/>
      <c r="AD11" s="294"/>
      <c r="AE11" s="294"/>
      <c r="AF11" s="294"/>
      <c r="AG11" s="294"/>
      <c r="AH11" s="294"/>
      <c r="AI11" s="294"/>
      <c r="AJ11" s="294"/>
      <c r="AK11" s="294"/>
      <c r="AL11" s="294"/>
    </row>
    <row r="12" spans="1:16384" s="411" customFormat="1" x14ac:dyDescent="0.35">
      <c r="A12" s="658"/>
      <c r="B12" s="61" t="str">
        <f>'Budget de l’ensemble'!B14</f>
        <v>TPS/TVH (déduction faite des remboursements, le cas échéant)</v>
      </c>
      <c r="C12" s="156">
        <f>C$4*'Budget de l’ensemble'!E14</f>
        <v>0</v>
      </c>
      <c r="D12" s="49"/>
      <c r="E12" s="294"/>
      <c r="F12" s="294"/>
      <c r="G12" s="294"/>
      <c r="H12" s="294"/>
      <c r="I12" s="294"/>
      <c r="J12" s="294"/>
      <c r="K12" s="294"/>
      <c r="L12" s="623"/>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row>
    <row r="13" spans="1:16384" s="411" customFormat="1" x14ac:dyDescent="0.35">
      <c r="A13" s="658"/>
      <c r="B13" s="61" t="str">
        <f>'Budget de l’ensemble'!B15</f>
        <v>Fonds de prévoyance</v>
      </c>
      <c r="C13" s="156">
        <f>C$4*'Budget de l’ensemble'!E15</f>
        <v>0</v>
      </c>
      <c r="D13" s="49"/>
      <c r="E13" s="294"/>
      <c r="F13" s="294"/>
      <c r="G13" s="294"/>
      <c r="H13" s="294"/>
      <c r="I13" s="294"/>
      <c r="J13" s="294"/>
      <c r="K13" s="294"/>
      <c r="L13" s="623"/>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row>
    <row r="14" spans="1:16384" s="411" customFormat="1" x14ac:dyDescent="0.35">
      <c r="A14" s="658"/>
      <c r="B14" s="295" t="str">
        <f>'Budget de l’ensemble'!B16</f>
        <v>Autre (préciser)</v>
      </c>
      <c r="C14" s="156">
        <f>C$4*'Budget de l’ensemble'!E16</f>
        <v>0</v>
      </c>
      <c r="D14" s="49"/>
      <c r="E14" s="294"/>
      <c r="F14" s="294"/>
      <c r="G14" s="294"/>
      <c r="H14" s="294"/>
      <c r="I14" s="294"/>
      <c r="J14" s="294"/>
      <c r="K14" s="294"/>
      <c r="L14" s="623"/>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row>
    <row r="15" spans="1:16384" s="411" customFormat="1" x14ac:dyDescent="0.35">
      <c r="A15" s="658"/>
      <c r="B15" s="295" t="str">
        <f>'Budget de l’ensemble'!B17</f>
        <v>Autre (préciser)</v>
      </c>
      <c r="C15" s="156">
        <f>C$4*'Budget de l’ensemble'!E17</f>
        <v>0</v>
      </c>
      <c r="D15" s="49"/>
      <c r="E15" s="294"/>
      <c r="F15" s="294"/>
      <c r="G15" s="294"/>
      <c r="H15" s="294"/>
      <c r="I15" s="294"/>
      <c r="J15" s="294"/>
      <c r="K15" s="294"/>
      <c r="L15" s="623"/>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row>
    <row r="16" spans="1:16384" s="411" customFormat="1" x14ac:dyDescent="0.35">
      <c r="A16" s="658"/>
      <c r="B16" s="295" t="str">
        <f>'Budget de l’ensemble'!B18</f>
        <v>Autre (préciser)</v>
      </c>
      <c r="C16" s="156">
        <f>C$4*'Budget de l’ensemble'!E18</f>
        <v>0</v>
      </c>
      <c r="D16" s="49"/>
      <c r="E16" s="294"/>
      <c r="F16" s="294"/>
      <c r="G16" s="294"/>
      <c r="H16" s="294"/>
      <c r="I16" s="294"/>
      <c r="J16" s="294"/>
      <c r="K16" s="294"/>
      <c r="L16" s="623"/>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row>
    <row r="17" spans="1:38" x14ac:dyDescent="0.35">
      <c r="A17" s="658"/>
      <c r="B17" s="295" t="str">
        <f>'Budget de l’ensemble'!B19</f>
        <v>Autre (préciser)</v>
      </c>
      <c r="C17" s="156">
        <f>C$4*'Budget de l’ensemble'!E19</f>
        <v>0</v>
      </c>
      <c r="D17" s="49"/>
      <c r="E17" s="294"/>
      <c r="F17" s="294"/>
      <c r="G17" s="294"/>
      <c r="H17" s="294"/>
      <c r="I17" s="294"/>
      <c r="J17" s="294"/>
      <c r="K17" s="294"/>
      <c r="L17" s="623"/>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row>
    <row r="18" spans="1:38" ht="15" thickBot="1" x14ac:dyDescent="0.4">
      <c r="A18" s="658"/>
      <c r="B18" s="594" t="s">
        <v>286</v>
      </c>
      <c r="C18" s="157">
        <f>SUM(C8:C17)</f>
        <v>0</v>
      </c>
      <c r="D18" s="294"/>
      <c r="E18" s="294"/>
      <c r="F18" s="294"/>
      <c r="G18" s="294"/>
      <c r="H18" s="294"/>
      <c r="I18" s="294"/>
      <c r="J18" s="294"/>
      <c r="K18" s="294"/>
      <c r="L18" s="623"/>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row>
    <row r="19" spans="1:38" ht="15.5" thickTop="1" thickBot="1" x14ac:dyDescent="0.4">
      <c r="A19" s="658"/>
      <c r="B19" s="294"/>
      <c r="C19" s="673"/>
      <c r="D19" s="294"/>
      <c r="E19" s="294"/>
      <c r="F19" s="294"/>
      <c r="G19" s="294"/>
      <c r="H19" s="294"/>
      <c r="I19" s="294"/>
      <c r="J19" s="294"/>
      <c r="K19" s="294"/>
      <c r="L19" s="623"/>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row>
    <row r="20" spans="1:38" ht="28" customHeight="1" thickBot="1" x14ac:dyDescent="0.4">
      <c r="A20" s="658"/>
      <c r="B20" s="653" t="s">
        <v>346</v>
      </c>
      <c r="C20" s="652">
        <f>C18*0.75</f>
        <v>0</v>
      </c>
      <c r="D20" s="872"/>
      <c r="E20" s="872"/>
      <c r="F20" s="872"/>
      <c r="G20" s="674"/>
      <c r="H20" s="674"/>
      <c r="I20" s="294"/>
      <c r="J20" s="294"/>
      <c r="K20" s="294"/>
      <c r="L20" s="623"/>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row>
    <row r="21" spans="1:38" x14ac:dyDescent="0.35">
      <c r="A21" s="658"/>
      <c r="B21" s="294"/>
      <c r="C21" s="294"/>
      <c r="D21" s="405"/>
      <c r="E21" s="99"/>
      <c r="F21" s="294"/>
      <c r="G21" s="675"/>
      <c r="H21" s="294"/>
      <c r="I21" s="294"/>
      <c r="J21" s="294"/>
      <c r="K21" s="294"/>
      <c r="L21" s="62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row>
    <row r="22" spans="1:38" ht="20.25" customHeight="1" x14ac:dyDescent="0.5">
      <c r="A22" s="658"/>
      <c r="B22" s="660" t="s">
        <v>347</v>
      </c>
      <c r="C22" s="587"/>
      <c r="D22" s="569"/>
      <c r="E22" s="661"/>
      <c r="F22" s="662"/>
      <c r="G22" s="568"/>
      <c r="H22" s="587"/>
      <c r="I22" s="587"/>
      <c r="J22" s="587"/>
      <c r="K22" s="587"/>
      <c r="L22" s="623"/>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row>
    <row r="23" spans="1:38" ht="29" x14ac:dyDescent="0.35">
      <c r="A23" s="658"/>
      <c r="B23" s="676"/>
      <c r="C23" s="294"/>
      <c r="D23" s="677" t="s">
        <v>348</v>
      </c>
      <c r="E23" s="677" t="s">
        <v>295</v>
      </c>
      <c r="F23" s="677" t="s">
        <v>349</v>
      </c>
      <c r="G23" s="677" t="s">
        <v>350</v>
      </c>
      <c r="H23" s="671" t="s">
        <v>290</v>
      </c>
      <c r="I23" s="294"/>
      <c r="J23" s="294"/>
      <c r="K23" s="294"/>
      <c r="L23" s="623"/>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row>
    <row r="24" spans="1:38" x14ac:dyDescent="0.35">
      <c r="A24" s="658"/>
      <c r="B24" s="61" t="s">
        <v>351</v>
      </c>
      <c r="C24" s="294"/>
      <c r="D24" s="38"/>
      <c r="E24" s="38"/>
      <c r="F24" s="149"/>
      <c r="G24" s="153">
        <f>E24*F24*12</f>
        <v>0</v>
      </c>
      <c r="H24" s="49"/>
      <c r="I24" s="294"/>
      <c r="J24" s="294"/>
      <c r="K24" s="294"/>
      <c r="L24" s="62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row>
    <row r="25" spans="1:38" x14ac:dyDescent="0.35">
      <c r="A25" s="658"/>
      <c r="B25" s="61" t="s">
        <v>352</v>
      </c>
      <c r="C25" s="294"/>
      <c r="D25" s="38"/>
      <c r="E25" s="38"/>
      <c r="F25" s="149"/>
      <c r="G25" s="153">
        <f>E25*F25*12</f>
        <v>0</v>
      </c>
      <c r="H25" s="49"/>
      <c r="I25" s="294"/>
      <c r="J25" s="294"/>
      <c r="K25" s="294"/>
      <c r="L25" s="623"/>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row>
    <row r="26" spans="1:38" x14ac:dyDescent="0.35">
      <c r="A26" s="658"/>
      <c r="B26" s="61" t="s">
        <v>353</v>
      </c>
      <c r="C26" s="294"/>
      <c r="D26" s="38"/>
      <c r="E26" s="38"/>
      <c r="F26" s="149"/>
      <c r="G26" s="153">
        <f>E26*F26*12</f>
        <v>0</v>
      </c>
      <c r="H26" s="49"/>
      <c r="I26" s="294"/>
      <c r="J26" s="294"/>
      <c r="K26" s="294"/>
      <c r="L26" s="623"/>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row>
    <row r="27" spans="1:38" x14ac:dyDescent="0.35">
      <c r="A27" s="658"/>
      <c r="B27" s="61" t="s">
        <v>354</v>
      </c>
      <c r="C27" s="294"/>
      <c r="D27" s="38"/>
      <c r="E27" s="38"/>
      <c r="F27" s="149"/>
      <c r="G27" s="153">
        <f t="shared" ref="G27:G33" si="0">E27*F27*12</f>
        <v>0</v>
      </c>
      <c r="H27" s="49"/>
      <c r="I27" s="294"/>
      <c r="J27" s="294"/>
      <c r="K27" s="294"/>
      <c r="L27" s="623"/>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row>
    <row r="28" spans="1:38" x14ac:dyDescent="0.35">
      <c r="A28" s="658"/>
      <c r="B28" s="61" t="s">
        <v>355</v>
      </c>
      <c r="C28" s="294"/>
      <c r="D28" s="38"/>
      <c r="E28" s="38"/>
      <c r="F28" s="149"/>
      <c r="G28" s="153">
        <f t="shared" si="0"/>
        <v>0</v>
      </c>
      <c r="H28" s="49"/>
      <c r="I28" s="294"/>
      <c r="J28" s="294"/>
      <c r="K28" s="294"/>
      <c r="L28" s="62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row>
    <row r="29" spans="1:38" x14ac:dyDescent="0.35">
      <c r="A29" s="658"/>
      <c r="B29" s="61" t="s">
        <v>356</v>
      </c>
      <c r="C29" s="294"/>
      <c r="D29" s="38"/>
      <c r="E29" s="38"/>
      <c r="F29" s="149"/>
      <c r="G29" s="153">
        <f>E29*F29*12</f>
        <v>0</v>
      </c>
      <c r="H29" s="49"/>
      <c r="I29" s="294"/>
      <c r="J29" s="294"/>
      <c r="K29" s="294"/>
      <c r="L29" s="623"/>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row>
    <row r="30" spans="1:38" x14ac:dyDescent="0.35">
      <c r="A30" s="658"/>
      <c r="B30" s="190" t="s">
        <v>206</v>
      </c>
      <c r="C30" s="294"/>
      <c r="D30" s="38"/>
      <c r="E30" s="38"/>
      <c r="F30" s="149"/>
      <c r="G30" s="153">
        <f t="shared" si="0"/>
        <v>0</v>
      </c>
      <c r="H30" s="49"/>
      <c r="I30" s="294"/>
      <c r="J30" s="294"/>
      <c r="K30" s="294"/>
      <c r="L30" s="623"/>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row>
    <row r="31" spans="1:38" x14ac:dyDescent="0.35">
      <c r="A31" s="658"/>
      <c r="B31" s="190" t="s">
        <v>206</v>
      </c>
      <c r="C31" s="294"/>
      <c r="D31" s="38"/>
      <c r="E31" s="38"/>
      <c r="F31" s="149"/>
      <c r="G31" s="153">
        <f t="shared" si="0"/>
        <v>0</v>
      </c>
      <c r="H31" s="49"/>
      <c r="I31" s="294"/>
      <c r="J31" s="294"/>
      <c r="K31" s="294"/>
      <c r="L31" s="623"/>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row>
    <row r="32" spans="1:38" x14ac:dyDescent="0.35">
      <c r="A32" s="658"/>
      <c r="B32" s="190" t="s">
        <v>206</v>
      </c>
      <c r="C32" s="294"/>
      <c r="D32" s="38"/>
      <c r="E32" s="38"/>
      <c r="F32" s="149"/>
      <c r="G32" s="153">
        <f t="shared" si="0"/>
        <v>0</v>
      </c>
      <c r="H32" s="49"/>
      <c r="I32" s="294"/>
      <c r="J32" s="294"/>
      <c r="K32" s="294"/>
      <c r="L32" s="623"/>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row>
    <row r="33" spans="1:38" x14ac:dyDescent="0.35">
      <c r="A33" s="658"/>
      <c r="B33" s="190" t="s">
        <v>206</v>
      </c>
      <c r="C33" s="294"/>
      <c r="D33" s="38"/>
      <c r="E33" s="38"/>
      <c r="F33" s="149"/>
      <c r="G33" s="153">
        <f t="shared" si="0"/>
        <v>0</v>
      </c>
      <c r="H33" s="49"/>
      <c r="I33" s="294"/>
      <c r="J33" s="294"/>
      <c r="K33" s="294"/>
      <c r="L33" s="623"/>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row>
    <row r="34" spans="1:38" ht="16" x14ac:dyDescent="0.5">
      <c r="A34" s="658"/>
      <c r="B34" s="61" t="s">
        <v>357</v>
      </c>
      <c r="C34" s="61"/>
      <c r="D34" s="61"/>
      <c r="E34" s="61"/>
      <c r="F34" s="673"/>
      <c r="G34" s="151"/>
      <c r="H34" s="49"/>
      <c r="I34" s="294"/>
      <c r="J34" s="294"/>
      <c r="K34" s="294"/>
      <c r="L34" s="623"/>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row>
    <row r="35" spans="1:38" x14ac:dyDescent="0.35">
      <c r="A35" s="658"/>
      <c r="B35" s="61" t="s">
        <v>300</v>
      </c>
      <c r="C35" s="294"/>
      <c r="D35" s="672">
        <f>SUM(D24:D33)</f>
        <v>0</v>
      </c>
      <c r="E35" s="672">
        <f>SUM(E24:E33)</f>
        <v>0</v>
      </c>
      <c r="F35" s="673"/>
      <c r="G35" s="153">
        <f>SUM(G24:G34)</f>
        <v>0</v>
      </c>
      <c r="H35" s="49"/>
      <c r="I35" s="294"/>
      <c r="J35" s="294"/>
      <c r="K35" s="294"/>
      <c r="L35" s="623"/>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row>
    <row r="36" spans="1:38" x14ac:dyDescent="0.35">
      <c r="A36" s="658"/>
      <c r="B36" s="61" t="s">
        <v>358</v>
      </c>
      <c r="C36" s="61"/>
      <c r="D36" s="61"/>
      <c r="E36" s="61"/>
      <c r="F36" s="294"/>
      <c r="G36" s="39">
        <v>0.05</v>
      </c>
      <c r="H36" s="49"/>
      <c r="I36" s="294"/>
      <c r="J36" s="294"/>
      <c r="K36" s="294"/>
      <c r="L36" s="623"/>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row>
    <row r="37" spans="1:38" x14ac:dyDescent="0.35">
      <c r="A37" s="658"/>
      <c r="B37" s="61" t="s">
        <v>293</v>
      </c>
      <c r="C37" s="61"/>
      <c r="D37" s="61"/>
      <c r="E37" s="61"/>
      <c r="F37" s="294"/>
      <c r="G37" s="154">
        <f>G36*G35</f>
        <v>0</v>
      </c>
      <c r="H37" s="49"/>
      <c r="I37" s="294"/>
      <c r="J37" s="294"/>
      <c r="K37" s="294"/>
      <c r="L37" s="623"/>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row>
    <row r="38" spans="1:38" ht="15" thickBot="1" x14ac:dyDescent="0.4">
      <c r="A38" s="658"/>
      <c r="B38" s="594" t="s">
        <v>481</v>
      </c>
      <c r="C38" s="594"/>
      <c r="D38" s="594"/>
      <c r="E38" s="594"/>
      <c r="F38" s="669"/>
      <c r="G38" s="670">
        <f>G35-G37</f>
        <v>0</v>
      </c>
      <c r="H38" s="476"/>
      <c r="I38" s="294"/>
      <c r="J38" s="294"/>
      <c r="K38" s="294"/>
      <c r="L38" s="623"/>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row>
    <row r="39" spans="1:38" ht="15" thickTop="1" x14ac:dyDescent="0.35">
      <c r="A39" s="658"/>
      <c r="B39" s="294"/>
      <c r="C39" s="294"/>
      <c r="D39" s="294"/>
      <c r="E39" s="294"/>
      <c r="F39" s="294"/>
      <c r="H39" s="294"/>
      <c r="I39" s="294"/>
      <c r="J39" s="294"/>
      <c r="K39" s="294"/>
      <c r="L39" s="623"/>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row>
    <row r="40" spans="1:38" ht="16" x14ac:dyDescent="0.5">
      <c r="A40" s="658"/>
      <c r="B40" s="660" t="s">
        <v>359</v>
      </c>
      <c r="C40" s="587"/>
      <c r="D40" s="569"/>
      <c r="E40" s="661"/>
      <c r="F40" s="662"/>
      <c r="G40" s="568"/>
      <c r="H40" s="587"/>
      <c r="I40" s="587"/>
      <c r="J40" s="587"/>
      <c r="K40" s="587"/>
      <c r="L40" s="623"/>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row>
    <row r="41" spans="1:38" x14ac:dyDescent="0.35">
      <c r="A41" s="658"/>
      <c r="B41" s="479"/>
      <c r="C41" s="294"/>
      <c r="D41" s="294"/>
      <c r="E41" s="294"/>
      <c r="F41" s="294"/>
      <c r="G41" s="565" t="s">
        <v>289</v>
      </c>
      <c r="H41" s="671" t="s">
        <v>290</v>
      </c>
      <c r="I41" s="294"/>
      <c r="J41" s="294"/>
      <c r="K41" s="294"/>
      <c r="L41" s="623"/>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row r="42" spans="1:38" x14ac:dyDescent="0.35">
      <c r="A42" s="658"/>
      <c r="B42" s="607" t="s">
        <v>308</v>
      </c>
      <c r="C42" s="294"/>
      <c r="D42" s="294"/>
      <c r="E42" s="294"/>
      <c r="F42" s="294"/>
      <c r="G42" s="152"/>
      <c r="H42" s="49"/>
      <c r="I42" s="294"/>
      <c r="J42" s="294"/>
      <c r="K42" s="294"/>
      <c r="L42" s="623"/>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row r="43" spans="1:38" x14ac:dyDescent="0.35">
      <c r="A43" s="658"/>
      <c r="B43" s="61" t="s">
        <v>309</v>
      </c>
      <c r="C43" s="294"/>
      <c r="D43" s="294"/>
      <c r="E43" s="294"/>
      <c r="F43" s="294"/>
      <c r="G43" s="152"/>
      <c r="H43" s="49"/>
      <c r="I43" s="294"/>
      <c r="J43" s="294"/>
      <c r="K43" s="294"/>
      <c r="L43" s="623"/>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row>
    <row r="44" spans="1:38" x14ac:dyDescent="0.35">
      <c r="A44" s="658"/>
      <c r="B44" s="61" t="s">
        <v>360</v>
      </c>
      <c r="C44" s="294"/>
      <c r="D44" s="294"/>
      <c r="E44" s="294"/>
      <c r="F44" s="294"/>
      <c r="G44" s="152"/>
      <c r="H44" s="49"/>
      <c r="I44" s="294"/>
      <c r="J44" s="294"/>
      <c r="K44" s="294"/>
      <c r="L44" s="623"/>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row>
    <row r="45" spans="1:38" x14ac:dyDescent="0.35">
      <c r="A45" s="658"/>
      <c r="B45" s="61" t="s">
        <v>361</v>
      </c>
      <c r="C45" s="294"/>
      <c r="D45" s="294"/>
      <c r="E45" s="294"/>
      <c r="F45" s="294"/>
      <c r="G45" s="152"/>
      <c r="H45" s="49"/>
      <c r="I45" s="294"/>
      <c r="J45" s="294"/>
      <c r="K45" s="294"/>
      <c r="L45" s="623"/>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row>
    <row r="46" spans="1:38" x14ac:dyDescent="0.35">
      <c r="A46" s="658"/>
      <c r="B46" s="61" t="s">
        <v>362</v>
      </c>
      <c r="C46" s="294"/>
      <c r="D46" s="294"/>
      <c r="E46" s="294"/>
      <c r="F46" s="294"/>
      <c r="G46" s="152"/>
      <c r="H46" s="49"/>
      <c r="I46" s="294"/>
      <c r="J46" s="294"/>
      <c r="K46" s="294"/>
      <c r="L46" s="623"/>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1:38" x14ac:dyDescent="0.35">
      <c r="A47" s="658"/>
      <c r="B47" s="61" t="s">
        <v>313</v>
      </c>
      <c r="C47" s="294"/>
      <c r="D47" s="294"/>
      <c r="E47" s="294"/>
      <c r="F47" s="294"/>
      <c r="G47" s="153">
        <f>SUM(G44:G46)</f>
        <v>0</v>
      </c>
      <c r="H47" s="49"/>
      <c r="I47" s="294"/>
      <c r="J47" s="294"/>
      <c r="K47" s="294"/>
      <c r="L47" s="623"/>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row>
    <row r="48" spans="1:38" x14ac:dyDescent="0.35">
      <c r="A48" s="658"/>
      <c r="B48" s="61" t="s">
        <v>314</v>
      </c>
      <c r="C48" s="294"/>
      <c r="D48" s="294"/>
      <c r="E48" s="294"/>
      <c r="F48" s="294"/>
      <c r="G48" s="152"/>
      <c r="H48" s="49"/>
      <c r="I48" s="294"/>
      <c r="J48" s="294"/>
      <c r="K48" s="294"/>
      <c r="L48" s="623"/>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row>
    <row r="49" spans="1:38" x14ac:dyDescent="0.35">
      <c r="A49" s="658"/>
      <c r="B49" s="61" t="s">
        <v>315</v>
      </c>
      <c r="C49" s="294"/>
      <c r="D49" s="294"/>
      <c r="E49" s="294"/>
      <c r="F49" s="294"/>
      <c r="G49" s="152"/>
      <c r="H49" s="49"/>
      <c r="I49" s="294"/>
      <c r="J49" s="294"/>
      <c r="K49" s="294"/>
      <c r="L49" s="623"/>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row>
    <row r="50" spans="1:38" x14ac:dyDescent="0.35">
      <c r="A50" s="658"/>
      <c r="B50" s="190" t="s">
        <v>206</v>
      </c>
      <c r="C50" s="294"/>
      <c r="D50" s="294"/>
      <c r="E50" s="294"/>
      <c r="F50" s="294"/>
      <c r="G50" s="152"/>
      <c r="H50" s="49"/>
      <c r="I50" s="294"/>
      <c r="J50" s="294"/>
      <c r="K50" s="294"/>
      <c r="L50" s="623"/>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row>
    <row r="51" spans="1:38" x14ac:dyDescent="0.35">
      <c r="A51" s="658"/>
      <c r="B51" s="190" t="s">
        <v>206</v>
      </c>
      <c r="C51" s="294"/>
      <c r="D51" s="294"/>
      <c r="E51" s="294"/>
      <c r="F51" s="294"/>
      <c r="G51" s="152"/>
      <c r="H51" s="49"/>
      <c r="I51" s="294"/>
      <c r="J51" s="294"/>
      <c r="K51" s="294"/>
      <c r="L51" s="623"/>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row>
    <row r="52" spans="1:38" x14ac:dyDescent="0.35">
      <c r="A52" s="658"/>
      <c r="B52" s="190" t="s">
        <v>206</v>
      </c>
      <c r="C52" s="294"/>
      <c r="D52" s="294"/>
      <c r="E52" s="294"/>
      <c r="F52" s="294"/>
      <c r="G52" s="152"/>
      <c r="H52" s="49"/>
      <c r="I52" s="294"/>
      <c r="J52" s="294"/>
      <c r="K52" s="294"/>
      <c r="L52" s="623"/>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row>
    <row r="53" spans="1:38" x14ac:dyDescent="0.35">
      <c r="A53" s="658"/>
      <c r="B53" s="190" t="s">
        <v>206</v>
      </c>
      <c r="C53" s="294"/>
      <c r="D53" s="294"/>
      <c r="E53" s="294"/>
      <c r="F53" s="294"/>
      <c r="G53" s="152"/>
      <c r="H53" s="49"/>
      <c r="I53" s="294"/>
      <c r="J53" s="294"/>
      <c r="K53" s="294"/>
      <c r="L53" s="623"/>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row>
    <row r="54" spans="1:38" x14ac:dyDescent="0.35">
      <c r="A54" s="658"/>
      <c r="B54" s="61" t="s">
        <v>482</v>
      </c>
      <c r="C54" s="294"/>
      <c r="D54" s="294"/>
      <c r="E54" s="294"/>
      <c r="F54" s="40"/>
      <c r="G54" s="153">
        <f>F54*$G$38</f>
        <v>0</v>
      </c>
      <c r="H54" s="49"/>
      <c r="I54" s="294"/>
      <c r="J54" s="294"/>
      <c r="K54" s="294"/>
      <c r="L54" s="623"/>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row>
    <row r="55" spans="1:38" x14ac:dyDescent="0.35">
      <c r="A55" s="658"/>
      <c r="B55" s="61" t="s">
        <v>483</v>
      </c>
      <c r="C55" s="294"/>
      <c r="D55" s="294"/>
      <c r="E55" s="294"/>
      <c r="F55" s="41"/>
      <c r="G55" s="154">
        <f>F55*$G$38</f>
        <v>0</v>
      </c>
      <c r="H55" s="49"/>
      <c r="I55" s="294"/>
      <c r="J55" s="294"/>
      <c r="K55" s="294"/>
      <c r="L55" s="623"/>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row>
    <row r="56" spans="1:38" x14ac:dyDescent="0.35">
      <c r="A56" s="658"/>
      <c r="B56" s="579" t="s">
        <v>317</v>
      </c>
      <c r="C56" s="659"/>
      <c r="D56" s="659"/>
      <c r="E56" s="659"/>
      <c r="F56" s="659"/>
      <c r="G56" s="155">
        <f>SUM(G47:G55,G42:G43)</f>
        <v>0</v>
      </c>
      <c r="H56" s="607"/>
      <c r="I56" s="61"/>
      <c r="J56" s="592"/>
      <c r="K56" s="294"/>
      <c r="L56" s="623"/>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row>
    <row r="57" spans="1:38" x14ac:dyDescent="0.35">
      <c r="A57" s="658"/>
      <c r="B57" s="61"/>
      <c r="C57" s="294"/>
      <c r="D57" s="294"/>
      <c r="E57" s="294"/>
      <c r="F57" s="294"/>
      <c r="G57" s="604"/>
      <c r="H57" s="294"/>
      <c r="I57" s="294"/>
      <c r="J57" s="294"/>
      <c r="K57" s="294"/>
      <c r="L57" s="623"/>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row>
    <row r="58" spans="1:38" x14ac:dyDescent="0.35">
      <c r="A58" s="658"/>
      <c r="B58" s="579" t="s">
        <v>486</v>
      </c>
      <c r="C58" s="440"/>
      <c r="D58" s="440"/>
      <c r="E58" s="440"/>
      <c r="F58" s="440"/>
      <c r="G58" s="155">
        <f>G38-G56</f>
        <v>0</v>
      </c>
      <c r="H58" s="294"/>
      <c r="I58" s="294"/>
      <c r="J58" s="294"/>
      <c r="K58" s="294"/>
      <c r="L58" s="623"/>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row>
    <row r="59" spans="1:38" x14ac:dyDescent="0.35">
      <c r="A59" s="658"/>
      <c r="B59" s="294"/>
      <c r="C59" s="294"/>
      <c r="D59" s="294"/>
      <c r="E59" s="294"/>
      <c r="F59" s="294"/>
      <c r="G59" s="294"/>
      <c r="H59" s="294"/>
      <c r="I59" s="294"/>
      <c r="J59" s="294"/>
      <c r="K59" s="294"/>
      <c r="L59" s="623"/>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row>
    <row r="60" spans="1:38" ht="16" x14ac:dyDescent="0.5">
      <c r="A60" s="658"/>
      <c r="B60" s="660" t="s">
        <v>363</v>
      </c>
      <c r="C60" s="587"/>
      <c r="D60" s="569"/>
      <c r="E60" s="661"/>
      <c r="F60" s="662"/>
      <c r="G60" s="568"/>
      <c r="H60" s="587"/>
      <c r="I60" s="587"/>
      <c r="J60" s="587"/>
      <c r="K60" s="587"/>
      <c r="L60" s="623"/>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row>
    <row r="61" spans="1:38" x14ac:dyDescent="0.35">
      <c r="A61" s="658"/>
      <c r="B61" s="663" t="s">
        <v>346</v>
      </c>
      <c r="C61" s="294"/>
      <c r="D61" s="294"/>
      <c r="E61" s="294"/>
      <c r="F61" s="294"/>
      <c r="G61" s="158">
        <f>C20</f>
        <v>0</v>
      </c>
      <c r="H61" s="618"/>
      <c r="I61" s="294"/>
      <c r="J61" s="294"/>
      <c r="K61" s="294"/>
      <c r="L61" s="623"/>
      <c r="M61" s="294"/>
      <c r="N61" s="294"/>
      <c r="O61" s="294"/>
      <c r="P61" s="664"/>
      <c r="Q61" s="294"/>
      <c r="R61" s="294"/>
      <c r="S61" s="294"/>
      <c r="T61" s="294"/>
      <c r="U61" s="294"/>
      <c r="V61" s="294"/>
      <c r="W61" s="294"/>
      <c r="X61" s="294"/>
      <c r="Y61" s="294"/>
      <c r="Z61" s="294"/>
      <c r="AA61" s="294"/>
      <c r="AB61" s="294"/>
      <c r="AC61" s="294"/>
      <c r="AD61" s="294"/>
      <c r="AE61" s="294"/>
      <c r="AF61" s="294"/>
      <c r="AG61" s="294"/>
      <c r="AH61" s="294"/>
      <c r="AI61" s="294"/>
      <c r="AJ61" s="294"/>
      <c r="AK61" s="294"/>
      <c r="AL61" s="294"/>
    </row>
    <row r="62" spans="1:38" x14ac:dyDescent="0.35">
      <c r="A62" s="658"/>
      <c r="B62" s="663" t="s">
        <v>364</v>
      </c>
      <c r="C62" s="294"/>
      <c r="D62" s="294"/>
      <c r="E62" s="294"/>
      <c r="F62" s="294"/>
      <c r="G62" s="94">
        <f>'Pro forma – Résidentiel'!G78</f>
        <v>0</v>
      </c>
      <c r="H62" s="294"/>
      <c r="I62" s="294"/>
      <c r="J62" s="63"/>
      <c r="K62" s="294"/>
      <c r="L62" s="623"/>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row>
    <row r="63" spans="1:38" x14ac:dyDescent="0.35">
      <c r="A63" s="658"/>
      <c r="B63" s="663" t="s">
        <v>365</v>
      </c>
      <c r="C63" s="294"/>
      <c r="D63" s="294"/>
      <c r="E63" s="294"/>
      <c r="F63" s="294"/>
      <c r="G63" s="95">
        <f>'Pro forma – Résidentiel'!G79</f>
        <v>0</v>
      </c>
      <c r="H63" s="294"/>
      <c r="I63" s="294"/>
      <c r="J63" s="294"/>
      <c r="K63" s="294"/>
      <c r="L63" s="623"/>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row>
    <row r="64" spans="1:38" x14ac:dyDescent="0.35">
      <c r="A64" s="658"/>
      <c r="B64" s="663" t="s">
        <v>366</v>
      </c>
      <c r="C64" s="294"/>
      <c r="D64" s="294"/>
      <c r="E64" s="294"/>
      <c r="F64" s="294"/>
      <c r="G64" s="158">
        <f>IFERROR(IF(G61=0, 0, -PMT((((G62/2)+1)^(1/6))-1, G63*12, G61, 0, 0)),0)</f>
        <v>0</v>
      </c>
      <c r="H64" s="294"/>
      <c r="I64" s="294"/>
      <c r="J64" s="294"/>
      <c r="K64" s="294"/>
      <c r="L64" s="623"/>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row>
    <row r="65" spans="1:38" x14ac:dyDescent="0.35">
      <c r="A65" s="658"/>
      <c r="B65" s="663" t="s">
        <v>367</v>
      </c>
      <c r="C65" s="294"/>
      <c r="D65" s="294"/>
      <c r="E65" s="294"/>
      <c r="F65" s="294"/>
      <c r="G65" s="158">
        <f>G64*12</f>
        <v>0</v>
      </c>
      <c r="H65" s="294"/>
      <c r="I65" s="294"/>
      <c r="J65" s="294"/>
      <c r="K65" s="294"/>
      <c r="L65" s="623"/>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row>
    <row r="66" spans="1:38" x14ac:dyDescent="0.35">
      <c r="A66" s="658"/>
      <c r="B66" s="663" t="s">
        <v>368</v>
      </c>
      <c r="C66" s="294"/>
      <c r="D66" s="294"/>
      <c r="E66" s="294"/>
      <c r="F66" s="294"/>
      <c r="G66" s="184">
        <f>IF(G65=0, 0, G58/G65)</f>
        <v>0</v>
      </c>
      <c r="H66" s="294"/>
      <c r="I66" s="294"/>
      <c r="J66" s="294"/>
      <c r="K66" s="294"/>
      <c r="L66" s="623"/>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row>
    <row r="67" spans="1:38" ht="18.5" x14ac:dyDescent="0.45">
      <c r="A67" s="658"/>
      <c r="B67" s="96" t="s">
        <v>369</v>
      </c>
      <c r="C67" s="50"/>
      <c r="D67" s="50"/>
      <c r="E67" s="294"/>
      <c r="F67" s="294"/>
      <c r="G67" s="97" t="str">
        <f>IF(G66&gt;=1.4,"Oui","Non")</f>
        <v>Non</v>
      </c>
      <c r="H67" s="294"/>
      <c r="I67" s="294"/>
      <c r="J67" s="294"/>
      <c r="K67" s="294"/>
      <c r="L67" s="623"/>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row>
    <row r="68" spans="1:38" x14ac:dyDescent="0.35">
      <c r="A68" s="658"/>
      <c r="B68" s="665" t="s">
        <v>370</v>
      </c>
      <c r="C68" s="445"/>
      <c r="D68" s="666" t="s">
        <v>371</v>
      </c>
      <c r="E68" s="666"/>
      <c r="F68" s="98">
        <v>1.4</v>
      </c>
      <c r="G68" s="159">
        <f>IF(G58&lt;0,"Revenu d'exploitation net négatif - Veuillez vérifier les entrées",IFERROR(IF(G$61=0,0,((G58/F68/12)/(((1+((G62*100)/200))^(1/6)-1)/(1-((1+(G62*100)/200)^(1/6))^(-12*G63))))),0))</f>
        <v>0</v>
      </c>
      <c r="H68" s="51"/>
      <c r="I68" s="294"/>
      <c r="J68" s="294"/>
      <c r="K68" s="294"/>
      <c r="L68" s="623"/>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row>
    <row r="69" spans="1:38" x14ac:dyDescent="0.35">
      <c r="A69" s="658"/>
      <c r="B69" s="294"/>
      <c r="C69" s="294"/>
      <c r="D69" s="294"/>
      <c r="E69" s="294"/>
      <c r="F69" s="294"/>
      <c r="G69" s="667"/>
      <c r="H69" s="294"/>
      <c r="I69" s="294"/>
      <c r="J69" s="294"/>
      <c r="K69" s="294"/>
      <c r="L69" s="623"/>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row>
    <row r="70" spans="1:38" ht="16" x14ac:dyDescent="0.5">
      <c r="A70" s="658"/>
      <c r="B70" s="660" t="s">
        <v>372</v>
      </c>
      <c r="C70" s="587"/>
      <c r="D70" s="569"/>
      <c r="E70" s="661"/>
      <c r="F70" s="662"/>
      <c r="G70" s="568"/>
      <c r="H70" s="587"/>
      <c r="I70" s="587"/>
      <c r="J70" s="587"/>
      <c r="K70" s="587"/>
      <c r="L70" s="623"/>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row>
    <row r="71" spans="1:38" x14ac:dyDescent="0.35">
      <c r="A71" s="658"/>
      <c r="B71" s="100" t="s">
        <v>373</v>
      </c>
      <c r="C71" s="101"/>
      <c r="D71" s="101"/>
      <c r="E71" s="101"/>
      <c r="F71" s="101"/>
      <c r="G71" s="621">
        <f>IF(G68="Revenu d'exploitation net négatif - Veuillez vérifier les entrées",0,MIN(G61,G68))</f>
        <v>0</v>
      </c>
      <c r="H71" s="294"/>
      <c r="I71" s="294"/>
      <c r="J71" s="294"/>
      <c r="K71" s="294"/>
      <c r="L71" s="623"/>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row>
    <row r="72" spans="1:38" x14ac:dyDescent="0.35">
      <c r="A72" s="658"/>
      <c r="B72" s="663" t="s">
        <v>366</v>
      </c>
      <c r="C72" s="61"/>
      <c r="D72" s="61"/>
      <c r="E72" s="61"/>
      <c r="F72" s="61"/>
      <c r="G72" s="158">
        <f>ROUNDDOWN(IF(G71=0, 0, -PMT((((G62/2)+1)^(1/6))-1, G63*12, G71, 0, 0)),2)</f>
        <v>0</v>
      </c>
      <c r="H72" s="294"/>
      <c r="I72" s="294"/>
      <c r="J72" s="294"/>
      <c r="K72" s="294"/>
      <c r="L72" s="623"/>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row>
    <row r="73" spans="1:38" x14ac:dyDescent="0.35">
      <c r="A73" s="658"/>
      <c r="B73" s="663" t="s">
        <v>367</v>
      </c>
      <c r="C73" s="61"/>
      <c r="D73" s="61"/>
      <c r="E73" s="61"/>
      <c r="F73" s="61"/>
      <c r="G73" s="158">
        <f>G72*12</f>
        <v>0</v>
      </c>
      <c r="H73" s="294"/>
      <c r="I73" s="294"/>
      <c r="J73" s="294"/>
      <c r="K73" s="294"/>
      <c r="L73" s="623"/>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row>
    <row r="74" spans="1:38" x14ac:dyDescent="0.35">
      <c r="A74" s="658"/>
      <c r="B74" s="102" t="s">
        <v>374</v>
      </c>
      <c r="C74" s="61"/>
      <c r="D74" s="61"/>
      <c r="E74" s="61"/>
      <c r="F74" s="61"/>
      <c r="G74" s="123">
        <f>IF(G73=0, 0, (G58/G73))</f>
        <v>0</v>
      </c>
      <c r="H74" s="294"/>
      <c r="I74" s="294"/>
      <c r="J74" s="294"/>
      <c r="K74" s="294"/>
      <c r="L74" s="623"/>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294"/>
      <c r="AL74" s="294"/>
    </row>
    <row r="75" spans="1:38" x14ac:dyDescent="0.35">
      <c r="A75" s="658"/>
      <c r="B75" s="103" t="s">
        <v>375</v>
      </c>
      <c r="C75" s="104"/>
      <c r="D75" s="104"/>
      <c r="E75" s="105"/>
      <c r="F75" s="105"/>
      <c r="G75" s="622">
        <f>IF(G71=0,0,G71/C18)</f>
        <v>0</v>
      </c>
      <c r="H75" s="294"/>
      <c r="I75" s="294"/>
      <c r="J75" s="294"/>
      <c r="K75" s="294"/>
      <c r="L75" s="623"/>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row>
    <row r="76" spans="1:38" x14ac:dyDescent="0.35">
      <c r="A76" s="658"/>
      <c r="B76" s="479"/>
      <c r="C76" s="61"/>
      <c r="D76" s="61"/>
      <c r="E76" s="61"/>
      <c r="F76" s="61"/>
      <c r="G76" s="58"/>
      <c r="H76" s="294"/>
      <c r="I76" s="294"/>
      <c r="J76" s="294"/>
      <c r="K76" s="294"/>
      <c r="L76" s="623"/>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row>
    <row r="77" spans="1:38" x14ac:dyDescent="0.35">
      <c r="A77" s="658"/>
      <c r="B77" s="668" t="s">
        <v>237</v>
      </c>
      <c r="C77" s="301"/>
      <c r="D77" s="301"/>
      <c r="E77" s="301"/>
      <c r="F77" s="301"/>
      <c r="G77" s="301"/>
      <c r="H77" s="301"/>
      <c r="I77" s="301"/>
      <c r="J77" s="301"/>
      <c r="K77" s="301"/>
      <c r="L77" s="623"/>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row>
    <row r="78" spans="1:38" x14ac:dyDescent="0.35">
      <c r="A78" s="658"/>
      <c r="B78" s="847"/>
      <c r="C78" s="848"/>
      <c r="D78" s="848"/>
      <c r="E78" s="848"/>
      <c r="F78" s="848"/>
      <c r="G78" s="848"/>
      <c r="H78" s="848"/>
      <c r="I78" s="848"/>
      <c r="J78" s="848"/>
      <c r="K78" s="849"/>
      <c r="L78" s="623"/>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row>
    <row r="79" spans="1:38" x14ac:dyDescent="0.35">
      <c r="A79" s="658"/>
      <c r="B79" s="850"/>
      <c r="C79" s="851"/>
      <c r="D79" s="851"/>
      <c r="E79" s="851"/>
      <c r="F79" s="851"/>
      <c r="G79" s="851"/>
      <c r="H79" s="851"/>
      <c r="I79" s="851"/>
      <c r="J79" s="851"/>
      <c r="K79" s="852"/>
      <c r="L79" s="623"/>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row>
    <row r="80" spans="1:38" x14ac:dyDescent="0.35">
      <c r="A80" s="658"/>
      <c r="B80" s="850"/>
      <c r="C80" s="851"/>
      <c r="D80" s="851"/>
      <c r="E80" s="851"/>
      <c r="F80" s="851"/>
      <c r="G80" s="851"/>
      <c r="H80" s="851"/>
      <c r="I80" s="851"/>
      <c r="J80" s="851"/>
      <c r="K80" s="852"/>
      <c r="L80" s="623"/>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row>
    <row r="81" spans="1:38" x14ac:dyDescent="0.35">
      <c r="A81" s="658"/>
      <c r="B81" s="850"/>
      <c r="C81" s="851"/>
      <c r="D81" s="851"/>
      <c r="E81" s="851"/>
      <c r="F81" s="851"/>
      <c r="G81" s="851"/>
      <c r="H81" s="851"/>
      <c r="I81" s="851"/>
      <c r="J81" s="851"/>
      <c r="K81" s="852"/>
      <c r="L81" s="623"/>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row>
    <row r="82" spans="1:38" x14ac:dyDescent="0.35">
      <c r="A82" s="658"/>
      <c r="B82" s="853"/>
      <c r="C82" s="854"/>
      <c r="D82" s="854"/>
      <c r="E82" s="854"/>
      <c r="F82" s="854"/>
      <c r="G82" s="854"/>
      <c r="H82" s="854"/>
      <c r="I82" s="854"/>
      <c r="J82" s="854"/>
      <c r="K82" s="855"/>
      <c r="L82" s="623"/>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row>
    <row r="83" spans="1:38" x14ac:dyDescent="0.35">
      <c r="A83" s="654"/>
      <c r="B83" s="655"/>
      <c r="C83" s="655"/>
      <c r="D83" s="655"/>
      <c r="E83" s="655"/>
      <c r="F83" s="655"/>
      <c r="G83" s="655"/>
      <c r="H83" s="655"/>
      <c r="I83" s="655"/>
      <c r="J83" s="655"/>
      <c r="K83" s="655"/>
      <c r="L83" s="626"/>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row>
    <row r="84" spans="1:38" x14ac:dyDescent="0.35">
      <c r="A84" s="294"/>
      <c r="B84" s="301"/>
      <c r="C84" s="301"/>
      <c r="D84" s="301"/>
      <c r="E84" s="301"/>
      <c r="F84" s="301"/>
      <c r="G84" s="301"/>
      <c r="H84" s="301"/>
      <c r="I84" s="301"/>
      <c r="J84" s="301"/>
      <c r="K84" s="301"/>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row>
    <row r="85" spans="1:38" x14ac:dyDescent="0.35">
      <c r="A85" s="294"/>
      <c r="B85" s="294"/>
      <c r="C85" s="294"/>
      <c r="D85" s="294"/>
      <c r="E85" s="294"/>
      <c r="F85" s="294"/>
      <c r="G85" s="656"/>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c r="AH85" s="294"/>
      <c r="AI85" s="294"/>
      <c r="AJ85" s="294"/>
      <c r="AK85" s="294"/>
      <c r="AL85" s="294"/>
    </row>
    <row r="86" spans="1:38" x14ac:dyDescent="0.35">
      <c r="A86" s="294"/>
      <c r="B86" s="294"/>
      <c r="C86" s="294"/>
      <c r="D86" s="294"/>
      <c r="E86" s="294"/>
      <c r="F86" s="294"/>
      <c r="G86" s="657"/>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row>
    <row r="87" spans="1:38" x14ac:dyDescent="0.35">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row>
    <row r="88" spans="1:38" x14ac:dyDescent="0.35">
      <c r="A88" s="294"/>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row>
  </sheetData>
  <sheetProtection algorithmName="SHA-512" hashValue="KzUX72OgEJJhEeLwYEu0gmF5iSRvWPlORlolHqdBNs0fofKBc2XddWKEVznTOXpdmQqkcc8EFNFxqSKmAIFNcA==" saltValue="+iULrYRYLq9CfZnz7druqQ==" spinCount="100000" sheet="1" objects="1" scenarios="1"/>
  <mergeCells count="1368">
    <mergeCell ref="FA2:FL2"/>
    <mergeCell ref="FM2:FX2"/>
    <mergeCell ref="FY2:GJ2"/>
    <mergeCell ref="GK2:GV2"/>
    <mergeCell ref="GW2:HH2"/>
    <mergeCell ref="HI2:HT2"/>
    <mergeCell ref="CG2:CR2"/>
    <mergeCell ref="CS2:DD2"/>
    <mergeCell ref="DE2:DP2"/>
    <mergeCell ref="DQ2:EB2"/>
    <mergeCell ref="EC2:EN2"/>
    <mergeCell ref="EO2:EZ2"/>
    <mergeCell ref="A2:K2"/>
    <mergeCell ref="Y2:AJ2"/>
    <mergeCell ref="AK2:AV2"/>
    <mergeCell ref="AW2:BH2"/>
    <mergeCell ref="BI2:BT2"/>
    <mergeCell ref="BU2:CF2"/>
    <mergeCell ref="NI2:NT2"/>
    <mergeCell ref="NU2:OF2"/>
    <mergeCell ref="OG2:OR2"/>
    <mergeCell ref="OS2:PD2"/>
    <mergeCell ref="PE2:PP2"/>
    <mergeCell ref="PQ2:QB2"/>
    <mergeCell ref="KO2:KZ2"/>
    <mergeCell ref="LA2:LL2"/>
    <mergeCell ref="LM2:LX2"/>
    <mergeCell ref="LY2:MJ2"/>
    <mergeCell ref="MK2:MV2"/>
    <mergeCell ref="MW2:NH2"/>
    <mergeCell ref="HU2:IF2"/>
    <mergeCell ref="IG2:IR2"/>
    <mergeCell ref="IS2:JD2"/>
    <mergeCell ref="JE2:JP2"/>
    <mergeCell ref="JQ2:KB2"/>
    <mergeCell ref="KC2:KN2"/>
    <mergeCell ref="VQ2:WB2"/>
    <mergeCell ref="WC2:WN2"/>
    <mergeCell ref="WO2:WZ2"/>
    <mergeCell ref="XA2:XL2"/>
    <mergeCell ref="XM2:XX2"/>
    <mergeCell ref="XY2:YJ2"/>
    <mergeCell ref="SW2:TH2"/>
    <mergeCell ref="TI2:TT2"/>
    <mergeCell ref="TU2:UF2"/>
    <mergeCell ref="UG2:UR2"/>
    <mergeCell ref="US2:VD2"/>
    <mergeCell ref="VE2:VP2"/>
    <mergeCell ref="QC2:QN2"/>
    <mergeCell ref="QO2:QZ2"/>
    <mergeCell ref="RA2:RL2"/>
    <mergeCell ref="RM2:RX2"/>
    <mergeCell ref="RY2:SJ2"/>
    <mergeCell ref="SK2:SV2"/>
    <mergeCell ref="ADY2:AEJ2"/>
    <mergeCell ref="AEK2:AEV2"/>
    <mergeCell ref="AEW2:AFH2"/>
    <mergeCell ref="AFI2:AFT2"/>
    <mergeCell ref="AFU2:AGF2"/>
    <mergeCell ref="AGG2:AGR2"/>
    <mergeCell ref="ABE2:ABP2"/>
    <mergeCell ref="ABQ2:ACB2"/>
    <mergeCell ref="ACC2:ACN2"/>
    <mergeCell ref="ACO2:ACZ2"/>
    <mergeCell ref="ADA2:ADL2"/>
    <mergeCell ref="ADM2:ADX2"/>
    <mergeCell ref="YK2:YV2"/>
    <mergeCell ref="YW2:ZH2"/>
    <mergeCell ref="ZI2:ZT2"/>
    <mergeCell ref="ZU2:AAF2"/>
    <mergeCell ref="AAG2:AAR2"/>
    <mergeCell ref="AAS2:ABD2"/>
    <mergeCell ref="AMG2:AMR2"/>
    <mergeCell ref="AMS2:AND2"/>
    <mergeCell ref="ANE2:ANP2"/>
    <mergeCell ref="ANQ2:AOB2"/>
    <mergeCell ref="AOC2:AON2"/>
    <mergeCell ref="AOO2:AOZ2"/>
    <mergeCell ref="AJM2:AJX2"/>
    <mergeCell ref="AJY2:AKJ2"/>
    <mergeCell ref="AKK2:AKV2"/>
    <mergeCell ref="AKW2:ALH2"/>
    <mergeCell ref="ALI2:ALT2"/>
    <mergeCell ref="ALU2:AMF2"/>
    <mergeCell ref="AGS2:AHD2"/>
    <mergeCell ref="AHE2:AHP2"/>
    <mergeCell ref="AHQ2:AIB2"/>
    <mergeCell ref="AIC2:AIN2"/>
    <mergeCell ref="AIO2:AIZ2"/>
    <mergeCell ref="AJA2:AJL2"/>
    <mergeCell ref="AUO2:AUZ2"/>
    <mergeCell ref="AVA2:AVL2"/>
    <mergeCell ref="AVM2:AVX2"/>
    <mergeCell ref="AVY2:AWJ2"/>
    <mergeCell ref="AWK2:AWV2"/>
    <mergeCell ref="AWW2:AXH2"/>
    <mergeCell ref="ARU2:ASF2"/>
    <mergeCell ref="ASG2:ASR2"/>
    <mergeCell ref="ASS2:ATD2"/>
    <mergeCell ref="ATE2:ATP2"/>
    <mergeCell ref="ATQ2:AUB2"/>
    <mergeCell ref="AUC2:AUN2"/>
    <mergeCell ref="APA2:APL2"/>
    <mergeCell ref="APM2:APX2"/>
    <mergeCell ref="APY2:AQJ2"/>
    <mergeCell ref="AQK2:AQV2"/>
    <mergeCell ref="AQW2:ARH2"/>
    <mergeCell ref="ARI2:ART2"/>
    <mergeCell ref="BCW2:BDH2"/>
    <mergeCell ref="BDI2:BDT2"/>
    <mergeCell ref="BDU2:BEF2"/>
    <mergeCell ref="BEG2:BER2"/>
    <mergeCell ref="BES2:BFD2"/>
    <mergeCell ref="BFE2:BFP2"/>
    <mergeCell ref="BAC2:BAN2"/>
    <mergeCell ref="BAO2:BAZ2"/>
    <mergeCell ref="BBA2:BBL2"/>
    <mergeCell ref="BBM2:BBX2"/>
    <mergeCell ref="BBY2:BCJ2"/>
    <mergeCell ref="BCK2:BCV2"/>
    <mergeCell ref="AXI2:AXT2"/>
    <mergeCell ref="AXU2:AYF2"/>
    <mergeCell ref="AYG2:AYR2"/>
    <mergeCell ref="AYS2:AZD2"/>
    <mergeCell ref="AZE2:AZP2"/>
    <mergeCell ref="AZQ2:BAB2"/>
    <mergeCell ref="BLE2:BLP2"/>
    <mergeCell ref="BLQ2:BMB2"/>
    <mergeCell ref="BMC2:BMN2"/>
    <mergeCell ref="BMO2:BMZ2"/>
    <mergeCell ref="BNA2:BNL2"/>
    <mergeCell ref="BNM2:BNX2"/>
    <mergeCell ref="BIK2:BIV2"/>
    <mergeCell ref="BIW2:BJH2"/>
    <mergeCell ref="BJI2:BJT2"/>
    <mergeCell ref="BJU2:BKF2"/>
    <mergeCell ref="BKG2:BKR2"/>
    <mergeCell ref="BKS2:BLD2"/>
    <mergeCell ref="BFQ2:BGB2"/>
    <mergeCell ref="BGC2:BGN2"/>
    <mergeCell ref="BGO2:BGZ2"/>
    <mergeCell ref="BHA2:BHL2"/>
    <mergeCell ref="BHM2:BHX2"/>
    <mergeCell ref="BHY2:BIJ2"/>
    <mergeCell ref="BTM2:BTX2"/>
    <mergeCell ref="BTY2:BUJ2"/>
    <mergeCell ref="BUK2:BUV2"/>
    <mergeCell ref="BUW2:BVH2"/>
    <mergeCell ref="BVI2:BVT2"/>
    <mergeCell ref="BVU2:BWF2"/>
    <mergeCell ref="BQS2:BRD2"/>
    <mergeCell ref="BRE2:BRP2"/>
    <mergeCell ref="BRQ2:BSB2"/>
    <mergeCell ref="BSC2:BSN2"/>
    <mergeCell ref="BSO2:BSZ2"/>
    <mergeCell ref="BTA2:BTL2"/>
    <mergeCell ref="BNY2:BOJ2"/>
    <mergeCell ref="BOK2:BOV2"/>
    <mergeCell ref="BOW2:BPH2"/>
    <mergeCell ref="BPI2:BPT2"/>
    <mergeCell ref="BPU2:BQF2"/>
    <mergeCell ref="BQG2:BQR2"/>
    <mergeCell ref="CBU2:CCF2"/>
    <mergeCell ref="CCG2:CCR2"/>
    <mergeCell ref="CCS2:CDD2"/>
    <mergeCell ref="CDE2:CDP2"/>
    <mergeCell ref="CDQ2:CEB2"/>
    <mergeCell ref="CEC2:CEN2"/>
    <mergeCell ref="BZA2:BZL2"/>
    <mergeCell ref="BZM2:BZX2"/>
    <mergeCell ref="BZY2:CAJ2"/>
    <mergeCell ref="CAK2:CAV2"/>
    <mergeCell ref="CAW2:CBH2"/>
    <mergeCell ref="CBI2:CBT2"/>
    <mergeCell ref="BWG2:BWR2"/>
    <mergeCell ref="BWS2:BXD2"/>
    <mergeCell ref="BXE2:BXP2"/>
    <mergeCell ref="BXQ2:BYB2"/>
    <mergeCell ref="BYC2:BYN2"/>
    <mergeCell ref="BYO2:BYZ2"/>
    <mergeCell ref="CKC2:CKN2"/>
    <mergeCell ref="CKO2:CKZ2"/>
    <mergeCell ref="CLA2:CLL2"/>
    <mergeCell ref="CLM2:CLX2"/>
    <mergeCell ref="CLY2:CMJ2"/>
    <mergeCell ref="CMK2:CMV2"/>
    <mergeCell ref="CHI2:CHT2"/>
    <mergeCell ref="CHU2:CIF2"/>
    <mergeCell ref="CIG2:CIR2"/>
    <mergeCell ref="CIS2:CJD2"/>
    <mergeCell ref="CJE2:CJP2"/>
    <mergeCell ref="CJQ2:CKB2"/>
    <mergeCell ref="CEO2:CEZ2"/>
    <mergeCell ref="CFA2:CFL2"/>
    <mergeCell ref="CFM2:CFX2"/>
    <mergeCell ref="CFY2:CGJ2"/>
    <mergeCell ref="CGK2:CGV2"/>
    <mergeCell ref="CGW2:CHH2"/>
    <mergeCell ref="CSK2:CSV2"/>
    <mergeCell ref="CSW2:CTH2"/>
    <mergeCell ref="CTI2:CTT2"/>
    <mergeCell ref="CTU2:CUF2"/>
    <mergeCell ref="CUG2:CUR2"/>
    <mergeCell ref="CUS2:CVD2"/>
    <mergeCell ref="CPQ2:CQB2"/>
    <mergeCell ref="CQC2:CQN2"/>
    <mergeCell ref="CQO2:CQZ2"/>
    <mergeCell ref="CRA2:CRL2"/>
    <mergeCell ref="CRM2:CRX2"/>
    <mergeCell ref="CRY2:CSJ2"/>
    <mergeCell ref="CMW2:CNH2"/>
    <mergeCell ref="CNI2:CNT2"/>
    <mergeCell ref="CNU2:COF2"/>
    <mergeCell ref="COG2:COR2"/>
    <mergeCell ref="COS2:CPD2"/>
    <mergeCell ref="CPE2:CPP2"/>
    <mergeCell ref="DAS2:DBD2"/>
    <mergeCell ref="DBE2:DBP2"/>
    <mergeCell ref="DBQ2:DCB2"/>
    <mergeCell ref="DCC2:DCN2"/>
    <mergeCell ref="DCO2:DCZ2"/>
    <mergeCell ref="DDA2:DDL2"/>
    <mergeCell ref="CXY2:CYJ2"/>
    <mergeCell ref="CYK2:CYV2"/>
    <mergeCell ref="CYW2:CZH2"/>
    <mergeCell ref="CZI2:CZT2"/>
    <mergeCell ref="CZU2:DAF2"/>
    <mergeCell ref="DAG2:DAR2"/>
    <mergeCell ref="CVE2:CVP2"/>
    <mergeCell ref="CVQ2:CWB2"/>
    <mergeCell ref="CWC2:CWN2"/>
    <mergeCell ref="CWO2:CWZ2"/>
    <mergeCell ref="CXA2:CXL2"/>
    <mergeCell ref="CXM2:CXX2"/>
    <mergeCell ref="DJA2:DJL2"/>
    <mergeCell ref="DJM2:DJX2"/>
    <mergeCell ref="DJY2:DKJ2"/>
    <mergeCell ref="DKK2:DKV2"/>
    <mergeCell ref="DKW2:DLH2"/>
    <mergeCell ref="DLI2:DLT2"/>
    <mergeCell ref="DGG2:DGR2"/>
    <mergeCell ref="DGS2:DHD2"/>
    <mergeCell ref="DHE2:DHP2"/>
    <mergeCell ref="DHQ2:DIB2"/>
    <mergeCell ref="DIC2:DIN2"/>
    <mergeCell ref="DIO2:DIZ2"/>
    <mergeCell ref="DDM2:DDX2"/>
    <mergeCell ref="DDY2:DEJ2"/>
    <mergeCell ref="DEK2:DEV2"/>
    <mergeCell ref="DEW2:DFH2"/>
    <mergeCell ref="DFI2:DFT2"/>
    <mergeCell ref="DFU2:DGF2"/>
    <mergeCell ref="DRI2:DRT2"/>
    <mergeCell ref="DRU2:DSF2"/>
    <mergeCell ref="DSG2:DSR2"/>
    <mergeCell ref="DSS2:DTD2"/>
    <mergeCell ref="DTE2:DTP2"/>
    <mergeCell ref="DTQ2:DUB2"/>
    <mergeCell ref="DOO2:DOZ2"/>
    <mergeCell ref="DPA2:DPL2"/>
    <mergeCell ref="DPM2:DPX2"/>
    <mergeCell ref="DPY2:DQJ2"/>
    <mergeCell ref="DQK2:DQV2"/>
    <mergeCell ref="DQW2:DRH2"/>
    <mergeCell ref="DLU2:DMF2"/>
    <mergeCell ref="DMG2:DMR2"/>
    <mergeCell ref="DMS2:DND2"/>
    <mergeCell ref="DNE2:DNP2"/>
    <mergeCell ref="DNQ2:DOB2"/>
    <mergeCell ref="DOC2:DON2"/>
    <mergeCell ref="DZQ2:EAB2"/>
    <mergeCell ref="EAC2:EAN2"/>
    <mergeCell ref="EAO2:EAZ2"/>
    <mergeCell ref="EBA2:EBL2"/>
    <mergeCell ref="EBM2:EBX2"/>
    <mergeCell ref="EBY2:ECJ2"/>
    <mergeCell ref="DWW2:DXH2"/>
    <mergeCell ref="DXI2:DXT2"/>
    <mergeCell ref="DXU2:DYF2"/>
    <mergeCell ref="DYG2:DYR2"/>
    <mergeCell ref="DYS2:DZD2"/>
    <mergeCell ref="DZE2:DZP2"/>
    <mergeCell ref="DUC2:DUN2"/>
    <mergeCell ref="DUO2:DUZ2"/>
    <mergeCell ref="DVA2:DVL2"/>
    <mergeCell ref="DVM2:DVX2"/>
    <mergeCell ref="DVY2:DWJ2"/>
    <mergeCell ref="DWK2:DWV2"/>
    <mergeCell ref="EHY2:EIJ2"/>
    <mergeCell ref="EIK2:EIV2"/>
    <mergeCell ref="EIW2:EJH2"/>
    <mergeCell ref="EJI2:EJT2"/>
    <mergeCell ref="EJU2:EKF2"/>
    <mergeCell ref="EKG2:EKR2"/>
    <mergeCell ref="EFE2:EFP2"/>
    <mergeCell ref="EFQ2:EGB2"/>
    <mergeCell ref="EGC2:EGN2"/>
    <mergeCell ref="EGO2:EGZ2"/>
    <mergeCell ref="EHA2:EHL2"/>
    <mergeCell ref="EHM2:EHX2"/>
    <mergeCell ref="ECK2:ECV2"/>
    <mergeCell ref="ECW2:EDH2"/>
    <mergeCell ref="EDI2:EDT2"/>
    <mergeCell ref="EDU2:EEF2"/>
    <mergeCell ref="EEG2:EER2"/>
    <mergeCell ref="EES2:EFD2"/>
    <mergeCell ref="EQG2:EQR2"/>
    <mergeCell ref="EQS2:ERD2"/>
    <mergeCell ref="ERE2:ERP2"/>
    <mergeCell ref="ERQ2:ESB2"/>
    <mergeCell ref="ESC2:ESN2"/>
    <mergeCell ref="ESO2:ESZ2"/>
    <mergeCell ref="ENM2:ENX2"/>
    <mergeCell ref="ENY2:EOJ2"/>
    <mergeCell ref="EOK2:EOV2"/>
    <mergeCell ref="EOW2:EPH2"/>
    <mergeCell ref="EPI2:EPT2"/>
    <mergeCell ref="EPU2:EQF2"/>
    <mergeCell ref="EKS2:ELD2"/>
    <mergeCell ref="ELE2:ELP2"/>
    <mergeCell ref="ELQ2:EMB2"/>
    <mergeCell ref="EMC2:EMN2"/>
    <mergeCell ref="EMO2:EMZ2"/>
    <mergeCell ref="ENA2:ENL2"/>
    <mergeCell ref="EYO2:EYZ2"/>
    <mergeCell ref="EZA2:EZL2"/>
    <mergeCell ref="EZM2:EZX2"/>
    <mergeCell ref="EZY2:FAJ2"/>
    <mergeCell ref="FAK2:FAV2"/>
    <mergeCell ref="FAW2:FBH2"/>
    <mergeCell ref="EVU2:EWF2"/>
    <mergeCell ref="EWG2:EWR2"/>
    <mergeCell ref="EWS2:EXD2"/>
    <mergeCell ref="EXE2:EXP2"/>
    <mergeCell ref="EXQ2:EYB2"/>
    <mergeCell ref="EYC2:EYN2"/>
    <mergeCell ref="ETA2:ETL2"/>
    <mergeCell ref="ETM2:ETX2"/>
    <mergeCell ref="ETY2:EUJ2"/>
    <mergeCell ref="EUK2:EUV2"/>
    <mergeCell ref="EUW2:EVH2"/>
    <mergeCell ref="EVI2:EVT2"/>
    <mergeCell ref="FGW2:FHH2"/>
    <mergeCell ref="FHI2:FHT2"/>
    <mergeCell ref="FHU2:FIF2"/>
    <mergeCell ref="FIG2:FIR2"/>
    <mergeCell ref="FIS2:FJD2"/>
    <mergeCell ref="FJE2:FJP2"/>
    <mergeCell ref="FEC2:FEN2"/>
    <mergeCell ref="FEO2:FEZ2"/>
    <mergeCell ref="FFA2:FFL2"/>
    <mergeCell ref="FFM2:FFX2"/>
    <mergeCell ref="FFY2:FGJ2"/>
    <mergeCell ref="FGK2:FGV2"/>
    <mergeCell ref="FBI2:FBT2"/>
    <mergeCell ref="FBU2:FCF2"/>
    <mergeCell ref="FCG2:FCR2"/>
    <mergeCell ref="FCS2:FDD2"/>
    <mergeCell ref="FDE2:FDP2"/>
    <mergeCell ref="FDQ2:FEB2"/>
    <mergeCell ref="FPE2:FPP2"/>
    <mergeCell ref="FPQ2:FQB2"/>
    <mergeCell ref="FQC2:FQN2"/>
    <mergeCell ref="FQO2:FQZ2"/>
    <mergeCell ref="FRA2:FRL2"/>
    <mergeCell ref="FRM2:FRX2"/>
    <mergeCell ref="FMK2:FMV2"/>
    <mergeCell ref="FMW2:FNH2"/>
    <mergeCell ref="FNI2:FNT2"/>
    <mergeCell ref="FNU2:FOF2"/>
    <mergeCell ref="FOG2:FOR2"/>
    <mergeCell ref="FOS2:FPD2"/>
    <mergeCell ref="FJQ2:FKB2"/>
    <mergeCell ref="FKC2:FKN2"/>
    <mergeCell ref="FKO2:FKZ2"/>
    <mergeCell ref="FLA2:FLL2"/>
    <mergeCell ref="FLM2:FLX2"/>
    <mergeCell ref="FLY2:FMJ2"/>
    <mergeCell ref="FXM2:FXX2"/>
    <mergeCell ref="FXY2:FYJ2"/>
    <mergeCell ref="FYK2:FYV2"/>
    <mergeCell ref="FYW2:FZH2"/>
    <mergeCell ref="FZI2:FZT2"/>
    <mergeCell ref="FZU2:GAF2"/>
    <mergeCell ref="FUS2:FVD2"/>
    <mergeCell ref="FVE2:FVP2"/>
    <mergeCell ref="FVQ2:FWB2"/>
    <mergeCell ref="FWC2:FWN2"/>
    <mergeCell ref="FWO2:FWZ2"/>
    <mergeCell ref="FXA2:FXL2"/>
    <mergeCell ref="FRY2:FSJ2"/>
    <mergeCell ref="FSK2:FSV2"/>
    <mergeCell ref="FSW2:FTH2"/>
    <mergeCell ref="FTI2:FTT2"/>
    <mergeCell ref="FTU2:FUF2"/>
    <mergeCell ref="FUG2:FUR2"/>
    <mergeCell ref="GFU2:GGF2"/>
    <mergeCell ref="GGG2:GGR2"/>
    <mergeCell ref="GGS2:GHD2"/>
    <mergeCell ref="GHE2:GHP2"/>
    <mergeCell ref="GHQ2:GIB2"/>
    <mergeCell ref="GIC2:GIN2"/>
    <mergeCell ref="GDA2:GDL2"/>
    <mergeCell ref="GDM2:GDX2"/>
    <mergeCell ref="GDY2:GEJ2"/>
    <mergeCell ref="GEK2:GEV2"/>
    <mergeCell ref="GEW2:GFH2"/>
    <mergeCell ref="GFI2:GFT2"/>
    <mergeCell ref="GAG2:GAR2"/>
    <mergeCell ref="GAS2:GBD2"/>
    <mergeCell ref="GBE2:GBP2"/>
    <mergeCell ref="GBQ2:GCB2"/>
    <mergeCell ref="GCC2:GCN2"/>
    <mergeCell ref="GCO2:GCZ2"/>
    <mergeCell ref="GOC2:GON2"/>
    <mergeCell ref="GOO2:GOZ2"/>
    <mergeCell ref="GPA2:GPL2"/>
    <mergeCell ref="GPM2:GPX2"/>
    <mergeCell ref="GPY2:GQJ2"/>
    <mergeCell ref="GQK2:GQV2"/>
    <mergeCell ref="GLI2:GLT2"/>
    <mergeCell ref="GLU2:GMF2"/>
    <mergeCell ref="GMG2:GMR2"/>
    <mergeCell ref="GMS2:GND2"/>
    <mergeCell ref="GNE2:GNP2"/>
    <mergeCell ref="GNQ2:GOB2"/>
    <mergeCell ref="GIO2:GIZ2"/>
    <mergeCell ref="GJA2:GJL2"/>
    <mergeCell ref="GJM2:GJX2"/>
    <mergeCell ref="GJY2:GKJ2"/>
    <mergeCell ref="GKK2:GKV2"/>
    <mergeCell ref="GKW2:GLH2"/>
    <mergeCell ref="GWK2:GWV2"/>
    <mergeCell ref="GWW2:GXH2"/>
    <mergeCell ref="GXI2:GXT2"/>
    <mergeCell ref="GXU2:GYF2"/>
    <mergeCell ref="GYG2:GYR2"/>
    <mergeCell ref="GYS2:GZD2"/>
    <mergeCell ref="GTQ2:GUB2"/>
    <mergeCell ref="GUC2:GUN2"/>
    <mergeCell ref="GUO2:GUZ2"/>
    <mergeCell ref="GVA2:GVL2"/>
    <mergeCell ref="GVM2:GVX2"/>
    <mergeCell ref="GVY2:GWJ2"/>
    <mergeCell ref="GQW2:GRH2"/>
    <mergeCell ref="GRI2:GRT2"/>
    <mergeCell ref="GRU2:GSF2"/>
    <mergeCell ref="GSG2:GSR2"/>
    <mergeCell ref="GSS2:GTD2"/>
    <mergeCell ref="GTE2:GTP2"/>
    <mergeCell ref="HES2:HFD2"/>
    <mergeCell ref="HFE2:HFP2"/>
    <mergeCell ref="HFQ2:HGB2"/>
    <mergeCell ref="HGC2:HGN2"/>
    <mergeCell ref="HGO2:HGZ2"/>
    <mergeCell ref="HHA2:HHL2"/>
    <mergeCell ref="HBY2:HCJ2"/>
    <mergeCell ref="HCK2:HCV2"/>
    <mergeCell ref="HCW2:HDH2"/>
    <mergeCell ref="HDI2:HDT2"/>
    <mergeCell ref="HDU2:HEF2"/>
    <mergeCell ref="HEG2:HER2"/>
    <mergeCell ref="GZE2:GZP2"/>
    <mergeCell ref="GZQ2:HAB2"/>
    <mergeCell ref="HAC2:HAN2"/>
    <mergeCell ref="HAO2:HAZ2"/>
    <mergeCell ref="HBA2:HBL2"/>
    <mergeCell ref="HBM2:HBX2"/>
    <mergeCell ref="HNA2:HNL2"/>
    <mergeCell ref="HNM2:HNX2"/>
    <mergeCell ref="HNY2:HOJ2"/>
    <mergeCell ref="HOK2:HOV2"/>
    <mergeCell ref="HOW2:HPH2"/>
    <mergeCell ref="HPI2:HPT2"/>
    <mergeCell ref="HKG2:HKR2"/>
    <mergeCell ref="HKS2:HLD2"/>
    <mergeCell ref="HLE2:HLP2"/>
    <mergeCell ref="HLQ2:HMB2"/>
    <mergeCell ref="HMC2:HMN2"/>
    <mergeCell ref="HMO2:HMZ2"/>
    <mergeCell ref="HHM2:HHX2"/>
    <mergeCell ref="HHY2:HIJ2"/>
    <mergeCell ref="HIK2:HIV2"/>
    <mergeCell ref="HIW2:HJH2"/>
    <mergeCell ref="HJI2:HJT2"/>
    <mergeCell ref="HJU2:HKF2"/>
    <mergeCell ref="HVI2:HVT2"/>
    <mergeCell ref="HVU2:HWF2"/>
    <mergeCell ref="HWG2:HWR2"/>
    <mergeCell ref="HWS2:HXD2"/>
    <mergeCell ref="HXE2:HXP2"/>
    <mergeCell ref="HXQ2:HYB2"/>
    <mergeCell ref="HSO2:HSZ2"/>
    <mergeCell ref="HTA2:HTL2"/>
    <mergeCell ref="HTM2:HTX2"/>
    <mergeCell ref="HTY2:HUJ2"/>
    <mergeCell ref="HUK2:HUV2"/>
    <mergeCell ref="HUW2:HVH2"/>
    <mergeCell ref="HPU2:HQF2"/>
    <mergeCell ref="HQG2:HQR2"/>
    <mergeCell ref="HQS2:HRD2"/>
    <mergeCell ref="HRE2:HRP2"/>
    <mergeCell ref="HRQ2:HSB2"/>
    <mergeCell ref="HSC2:HSN2"/>
    <mergeCell ref="IDQ2:IEB2"/>
    <mergeCell ref="IEC2:IEN2"/>
    <mergeCell ref="IEO2:IEZ2"/>
    <mergeCell ref="IFA2:IFL2"/>
    <mergeCell ref="IFM2:IFX2"/>
    <mergeCell ref="IFY2:IGJ2"/>
    <mergeCell ref="IAW2:IBH2"/>
    <mergeCell ref="IBI2:IBT2"/>
    <mergeCell ref="IBU2:ICF2"/>
    <mergeCell ref="ICG2:ICR2"/>
    <mergeCell ref="ICS2:IDD2"/>
    <mergeCell ref="IDE2:IDP2"/>
    <mergeCell ref="HYC2:HYN2"/>
    <mergeCell ref="HYO2:HYZ2"/>
    <mergeCell ref="HZA2:HZL2"/>
    <mergeCell ref="HZM2:HZX2"/>
    <mergeCell ref="HZY2:IAJ2"/>
    <mergeCell ref="IAK2:IAV2"/>
    <mergeCell ref="ILY2:IMJ2"/>
    <mergeCell ref="IMK2:IMV2"/>
    <mergeCell ref="IMW2:INH2"/>
    <mergeCell ref="INI2:INT2"/>
    <mergeCell ref="INU2:IOF2"/>
    <mergeCell ref="IOG2:IOR2"/>
    <mergeCell ref="IJE2:IJP2"/>
    <mergeCell ref="IJQ2:IKB2"/>
    <mergeCell ref="IKC2:IKN2"/>
    <mergeCell ref="IKO2:IKZ2"/>
    <mergeCell ref="ILA2:ILL2"/>
    <mergeCell ref="ILM2:ILX2"/>
    <mergeCell ref="IGK2:IGV2"/>
    <mergeCell ref="IGW2:IHH2"/>
    <mergeCell ref="IHI2:IHT2"/>
    <mergeCell ref="IHU2:IIF2"/>
    <mergeCell ref="IIG2:IIR2"/>
    <mergeCell ref="IIS2:IJD2"/>
    <mergeCell ref="IUG2:IUR2"/>
    <mergeCell ref="IUS2:IVD2"/>
    <mergeCell ref="IVE2:IVP2"/>
    <mergeCell ref="IVQ2:IWB2"/>
    <mergeCell ref="IWC2:IWN2"/>
    <mergeCell ref="IWO2:IWZ2"/>
    <mergeCell ref="IRM2:IRX2"/>
    <mergeCell ref="IRY2:ISJ2"/>
    <mergeCell ref="ISK2:ISV2"/>
    <mergeCell ref="ISW2:ITH2"/>
    <mergeCell ref="ITI2:ITT2"/>
    <mergeCell ref="ITU2:IUF2"/>
    <mergeCell ref="IOS2:IPD2"/>
    <mergeCell ref="IPE2:IPP2"/>
    <mergeCell ref="IPQ2:IQB2"/>
    <mergeCell ref="IQC2:IQN2"/>
    <mergeCell ref="IQO2:IQZ2"/>
    <mergeCell ref="IRA2:IRL2"/>
    <mergeCell ref="JCO2:JCZ2"/>
    <mergeCell ref="JDA2:JDL2"/>
    <mergeCell ref="JDM2:JDX2"/>
    <mergeCell ref="JDY2:JEJ2"/>
    <mergeCell ref="JEK2:JEV2"/>
    <mergeCell ref="JEW2:JFH2"/>
    <mergeCell ref="IZU2:JAF2"/>
    <mergeCell ref="JAG2:JAR2"/>
    <mergeCell ref="JAS2:JBD2"/>
    <mergeCell ref="JBE2:JBP2"/>
    <mergeCell ref="JBQ2:JCB2"/>
    <mergeCell ref="JCC2:JCN2"/>
    <mergeCell ref="IXA2:IXL2"/>
    <mergeCell ref="IXM2:IXX2"/>
    <mergeCell ref="IXY2:IYJ2"/>
    <mergeCell ref="IYK2:IYV2"/>
    <mergeCell ref="IYW2:IZH2"/>
    <mergeCell ref="IZI2:IZT2"/>
    <mergeCell ref="JKW2:JLH2"/>
    <mergeCell ref="JLI2:JLT2"/>
    <mergeCell ref="JLU2:JMF2"/>
    <mergeCell ref="JMG2:JMR2"/>
    <mergeCell ref="JMS2:JND2"/>
    <mergeCell ref="JNE2:JNP2"/>
    <mergeCell ref="JIC2:JIN2"/>
    <mergeCell ref="JIO2:JIZ2"/>
    <mergeCell ref="JJA2:JJL2"/>
    <mergeCell ref="JJM2:JJX2"/>
    <mergeCell ref="JJY2:JKJ2"/>
    <mergeCell ref="JKK2:JKV2"/>
    <mergeCell ref="JFI2:JFT2"/>
    <mergeCell ref="JFU2:JGF2"/>
    <mergeCell ref="JGG2:JGR2"/>
    <mergeCell ref="JGS2:JHD2"/>
    <mergeCell ref="JHE2:JHP2"/>
    <mergeCell ref="JHQ2:JIB2"/>
    <mergeCell ref="JTE2:JTP2"/>
    <mergeCell ref="JTQ2:JUB2"/>
    <mergeCell ref="JUC2:JUN2"/>
    <mergeCell ref="JUO2:JUZ2"/>
    <mergeCell ref="JVA2:JVL2"/>
    <mergeCell ref="JVM2:JVX2"/>
    <mergeCell ref="JQK2:JQV2"/>
    <mergeCell ref="JQW2:JRH2"/>
    <mergeCell ref="JRI2:JRT2"/>
    <mergeCell ref="JRU2:JSF2"/>
    <mergeCell ref="JSG2:JSR2"/>
    <mergeCell ref="JSS2:JTD2"/>
    <mergeCell ref="JNQ2:JOB2"/>
    <mergeCell ref="JOC2:JON2"/>
    <mergeCell ref="JOO2:JOZ2"/>
    <mergeCell ref="JPA2:JPL2"/>
    <mergeCell ref="JPM2:JPX2"/>
    <mergeCell ref="JPY2:JQJ2"/>
    <mergeCell ref="KBM2:KBX2"/>
    <mergeCell ref="KBY2:KCJ2"/>
    <mergeCell ref="KCK2:KCV2"/>
    <mergeCell ref="KCW2:KDH2"/>
    <mergeCell ref="KDI2:KDT2"/>
    <mergeCell ref="KDU2:KEF2"/>
    <mergeCell ref="JYS2:JZD2"/>
    <mergeCell ref="JZE2:JZP2"/>
    <mergeCell ref="JZQ2:KAB2"/>
    <mergeCell ref="KAC2:KAN2"/>
    <mergeCell ref="KAO2:KAZ2"/>
    <mergeCell ref="KBA2:KBL2"/>
    <mergeCell ref="JVY2:JWJ2"/>
    <mergeCell ref="JWK2:JWV2"/>
    <mergeCell ref="JWW2:JXH2"/>
    <mergeCell ref="JXI2:JXT2"/>
    <mergeCell ref="JXU2:JYF2"/>
    <mergeCell ref="JYG2:JYR2"/>
    <mergeCell ref="KJU2:KKF2"/>
    <mergeCell ref="KKG2:KKR2"/>
    <mergeCell ref="KKS2:KLD2"/>
    <mergeCell ref="KLE2:KLP2"/>
    <mergeCell ref="KLQ2:KMB2"/>
    <mergeCell ref="KMC2:KMN2"/>
    <mergeCell ref="KHA2:KHL2"/>
    <mergeCell ref="KHM2:KHX2"/>
    <mergeCell ref="KHY2:KIJ2"/>
    <mergeCell ref="KIK2:KIV2"/>
    <mergeCell ref="KIW2:KJH2"/>
    <mergeCell ref="KJI2:KJT2"/>
    <mergeCell ref="KEG2:KER2"/>
    <mergeCell ref="KES2:KFD2"/>
    <mergeCell ref="KFE2:KFP2"/>
    <mergeCell ref="KFQ2:KGB2"/>
    <mergeCell ref="KGC2:KGN2"/>
    <mergeCell ref="KGO2:KGZ2"/>
    <mergeCell ref="KSC2:KSN2"/>
    <mergeCell ref="KSO2:KSZ2"/>
    <mergeCell ref="KTA2:KTL2"/>
    <mergeCell ref="KTM2:KTX2"/>
    <mergeCell ref="KTY2:KUJ2"/>
    <mergeCell ref="KUK2:KUV2"/>
    <mergeCell ref="KPI2:KPT2"/>
    <mergeCell ref="KPU2:KQF2"/>
    <mergeCell ref="KQG2:KQR2"/>
    <mergeCell ref="KQS2:KRD2"/>
    <mergeCell ref="KRE2:KRP2"/>
    <mergeCell ref="KRQ2:KSB2"/>
    <mergeCell ref="KMO2:KMZ2"/>
    <mergeCell ref="KNA2:KNL2"/>
    <mergeCell ref="KNM2:KNX2"/>
    <mergeCell ref="KNY2:KOJ2"/>
    <mergeCell ref="KOK2:KOV2"/>
    <mergeCell ref="KOW2:KPH2"/>
    <mergeCell ref="LAK2:LAV2"/>
    <mergeCell ref="LAW2:LBH2"/>
    <mergeCell ref="LBI2:LBT2"/>
    <mergeCell ref="LBU2:LCF2"/>
    <mergeCell ref="LCG2:LCR2"/>
    <mergeCell ref="LCS2:LDD2"/>
    <mergeCell ref="KXQ2:KYB2"/>
    <mergeCell ref="KYC2:KYN2"/>
    <mergeCell ref="KYO2:KYZ2"/>
    <mergeCell ref="KZA2:KZL2"/>
    <mergeCell ref="KZM2:KZX2"/>
    <mergeCell ref="KZY2:LAJ2"/>
    <mergeCell ref="KUW2:KVH2"/>
    <mergeCell ref="KVI2:KVT2"/>
    <mergeCell ref="KVU2:KWF2"/>
    <mergeCell ref="KWG2:KWR2"/>
    <mergeCell ref="KWS2:KXD2"/>
    <mergeCell ref="KXE2:KXP2"/>
    <mergeCell ref="LIS2:LJD2"/>
    <mergeCell ref="LJE2:LJP2"/>
    <mergeCell ref="LJQ2:LKB2"/>
    <mergeCell ref="LKC2:LKN2"/>
    <mergeCell ref="LKO2:LKZ2"/>
    <mergeCell ref="LLA2:LLL2"/>
    <mergeCell ref="LFY2:LGJ2"/>
    <mergeCell ref="LGK2:LGV2"/>
    <mergeCell ref="LGW2:LHH2"/>
    <mergeCell ref="LHI2:LHT2"/>
    <mergeCell ref="LHU2:LIF2"/>
    <mergeCell ref="LIG2:LIR2"/>
    <mergeCell ref="LDE2:LDP2"/>
    <mergeCell ref="LDQ2:LEB2"/>
    <mergeCell ref="LEC2:LEN2"/>
    <mergeCell ref="LEO2:LEZ2"/>
    <mergeCell ref="LFA2:LFL2"/>
    <mergeCell ref="LFM2:LFX2"/>
    <mergeCell ref="LRA2:LRL2"/>
    <mergeCell ref="LRM2:LRX2"/>
    <mergeCell ref="LRY2:LSJ2"/>
    <mergeCell ref="LSK2:LSV2"/>
    <mergeCell ref="LSW2:LTH2"/>
    <mergeCell ref="LTI2:LTT2"/>
    <mergeCell ref="LOG2:LOR2"/>
    <mergeCell ref="LOS2:LPD2"/>
    <mergeCell ref="LPE2:LPP2"/>
    <mergeCell ref="LPQ2:LQB2"/>
    <mergeCell ref="LQC2:LQN2"/>
    <mergeCell ref="LQO2:LQZ2"/>
    <mergeCell ref="LLM2:LLX2"/>
    <mergeCell ref="LLY2:LMJ2"/>
    <mergeCell ref="LMK2:LMV2"/>
    <mergeCell ref="LMW2:LNH2"/>
    <mergeCell ref="LNI2:LNT2"/>
    <mergeCell ref="LNU2:LOF2"/>
    <mergeCell ref="LZI2:LZT2"/>
    <mergeCell ref="LZU2:MAF2"/>
    <mergeCell ref="MAG2:MAR2"/>
    <mergeCell ref="MAS2:MBD2"/>
    <mergeCell ref="MBE2:MBP2"/>
    <mergeCell ref="MBQ2:MCB2"/>
    <mergeCell ref="LWO2:LWZ2"/>
    <mergeCell ref="LXA2:LXL2"/>
    <mergeCell ref="LXM2:LXX2"/>
    <mergeCell ref="LXY2:LYJ2"/>
    <mergeCell ref="LYK2:LYV2"/>
    <mergeCell ref="LYW2:LZH2"/>
    <mergeCell ref="LTU2:LUF2"/>
    <mergeCell ref="LUG2:LUR2"/>
    <mergeCell ref="LUS2:LVD2"/>
    <mergeCell ref="LVE2:LVP2"/>
    <mergeCell ref="LVQ2:LWB2"/>
    <mergeCell ref="LWC2:LWN2"/>
    <mergeCell ref="MHQ2:MIB2"/>
    <mergeCell ref="MIC2:MIN2"/>
    <mergeCell ref="MIO2:MIZ2"/>
    <mergeCell ref="MJA2:MJL2"/>
    <mergeCell ref="MJM2:MJX2"/>
    <mergeCell ref="MJY2:MKJ2"/>
    <mergeCell ref="MEW2:MFH2"/>
    <mergeCell ref="MFI2:MFT2"/>
    <mergeCell ref="MFU2:MGF2"/>
    <mergeCell ref="MGG2:MGR2"/>
    <mergeCell ref="MGS2:MHD2"/>
    <mergeCell ref="MHE2:MHP2"/>
    <mergeCell ref="MCC2:MCN2"/>
    <mergeCell ref="MCO2:MCZ2"/>
    <mergeCell ref="MDA2:MDL2"/>
    <mergeCell ref="MDM2:MDX2"/>
    <mergeCell ref="MDY2:MEJ2"/>
    <mergeCell ref="MEK2:MEV2"/>
    <mergeCell ref="MPY2:MQJ2"/>
    <mergeCell ref="MQK2:MQV2"/>
    <mergeCell ref="MQW2:MRH2"/>
    <mergeCell ref="MRI2:MRT2"/>
    <mergeCell ref="MRU2:MSF2"/>
    <mergeCell ref="MSG2:MSR2"/>
    <mergeCell ref="MNE2:MNP2"/>
    <mergeCell ref="MNQ2:MOB2"/>
    <mergeCell ref="MOC2:MON2"/>
    <mergeCell ref="MOO2:MOZ2"/>
    <mergeCell ref="MPA2:MPL2"/>
    <mergeCell ref="MPM2:MPX2"/>
    <mergeCell ref="MKK2:MKV2"/>
    <mergeCell ref="MKW2:MLH2"/>
    <mergeCell ref="MLI2:MLT2"/>
    <mergeCell ref="MLU2:MMF2"/>
    <mergeCell ref="MMG2:MMR2"/>
    <mergeCell ref="MMS2:MND2"/>
    <mergeCell ref="MYG2:MYR2"/>
    <mergeCell ref="MYS2:MZD2"/>
    <mergeCell ref="MZE2:MZP2"/>
    <mergeCell ref="MZQ2:NAB2"/>
    <mergeCell ref="NAC2:NAN2"/>
    <mergeCell ref="NAO2:NAZ2"/>
    <mergeCell ref="MVM2:MVX2"/>
    <mergeCell ref="MVY2:MWJ2"/>
    <mergeCell ref="MWK2:MWV2"/>
    <mergeCell ref="MWW2:MXH2"/>
    <mergeCell ref="MXI2:MXT2"/>
    <mergeCell ref="MXU2:MYF2"/>
    <mergeCell ref="MSS2:MTD2"/>
    <mergeCell ref="MTE2:MTP2"/>
    <mergeCell ref="MTQ2:MUB2"/>
    <mergeCell ref="MUC2:MUN2"/>
    <mergeCell ref="MUO2:MUZ2"/>
    <mergeCell ref="MVA2:MVL2"/>
    <mergeCell ref="NGO2:NGZ2"/>
    <mergeCell ref="NHA2:NHL2"/>
    <mergeCell ref="NHM2:NHX2"/>
    <mergeCell ref="NHY2:NIJ2"/>
    <mergeCell ref="NIK2:NIV2"/>
    <mergeCell ref="NIW2:NJH2"/>
    <mergeCell ref="NDU2:NEF2"/>
    <mergeCell ref="NEG2:NER2"/>
    <mergeCell ref="NES2:NFD2"/>
    <mergeCell ref="NFE2:NFP2"/>
    <mergeCell ref="NFQ2:NGB2"/>
    <mergeCell ref="NGC2:NGN2"/>
    <mergeCell ref="NBA2:NBL2"/>
    <mergeCell ref="NBM2:NBX2"/>
    <mergeCell ref="NBY2:NCJ2"/>
    <mergeCell ref="NCK2:NCV2"/>
    <mergeCell ref="NCW2:NDH2"/>
    <mergeCell ref="NDI2:NDT2"/>
    <mergeCell ref="NOW2:NPH2"/>
    <mergeCell ref="NPI2:NPT2"/>
    <mergeCell ref="NPU2:NQF2"/>
    <mergeCell ref="NQG2:NQR2"/>
    <mergeCell ref="NQS2:NRD2"/>
    <mergeCell ref="NRE2:NRP2"/>
    <mergeCell ref="NMC2:NMN2"/>
    <mergeCell ref="NMO2:NMZ2"/>
    <mergeCell ref="NNA2:NNL2"/>
    <mergeCell ref="NNM2:NNX2"/>
    <mergeCell ref="NNY2:NOJ2"/>
    <mergeCell ref="NOK2:NOV2"/>
    <mergeCell ref="NJI2:NJT2"/>
    <mergeCell ref="NJU2:NKF2"/>
    <mergeCell ref="NKG2:NKR2"/>
    <mergeCell ref="NKS2:NLD2"/>
    <mergeCell ref="NLE2:NLP2"/>
    <mergeCell ref="NLQ2:NMB2"/>
    <mergeCell ref="NXE2:NXP2"/>
    <mergeCell ref="NXQ2:NYB2"/>
    <mergeCell ref="NYC2:NYN2"/>
    <mergeCell ref="NYO2:NYZ2"/>
    <mergeCell ref="NZA2:NZL2"/>
    <mergeCell ref="NZM2:NZX2"/>
    <mergeCell ref="NUK2:NUV2"/>
    <mergeCell ref="NUW2:NVH2"/>
    <mergeCell ref="NVI2:NVT2"/>
    <mergeCell ref="NVU2:NWF2"/>
    <mergeCell ref="NWG2:NWR2"/>
    <mergeCell ref="NWS2:NXD2"/>
    <mergeCell ref="NRQ2:NSB2"/>
    <mergeCell ref="NSC2:NSN2"/>
    <mergeCell ref="NSO2:NSZ2"/>
    <mergeCell ref="NTA2:NTL2"/>
    <mergeCell ref="NTM2:NTX2"/>
    <mergeCell ref="NTY2:NUJ2"/>
    <mergeCell ref="OFM2:OFX2"/>
    <mergeCell ref="OFY2:OGJ2"/>
    <mergeCell ref="OGK2:OGV2"/>
    <mergeCell ref="OGW2:OHH2"/>
    <mergeCell ref="OHI2:OHT2"/>
    <mergeCell ref="OHU2:OIF2"/>
    <mergeCell ref="OCS2:ODD2"/>
    <mergeCell ref="ODE2:ODP2"/>
    <mergeCell ref="ODQ2:OEB2"/>
    <mergeCell ref="OEC2:OEN2"/>
    <mergeCell ref="OEO2:OEZ2"/>
    <mergeCell ref="OFA2:OFL2"/>
    <mergeCell ref="NZY2:OAJ2"/>
    <mergeCell ref="OAK2:OAV2"/>
    <mergeCell ref="OAW2:OBH2"/>
    <mergeCell ref="OBI2:OBT2"/>
    <mergeCell ref="OBU2:OCF2"/>
    <mergeCell ref="OCG2:OCR2"/>
    <mergeCell ref="ONU2:OOF2"/>
    <mergeCell ref="OOG2:OOR2"/>
    <mergeCell ref="OOS2:OPD2"/>
    <mergeCell ref="OPE2:OPP2"/>
    <mergeCell ref="OPQ2:OQB2"/>
    <mergeCell ref="OQC2:OQN2"/>
    <mergeCell ref="OLA2:OLL2"/>
    <mergeCell ref="OLM2:OLX2"/>
    <mergeCell ref="OLY2:OMJ2"/>
    <mergeCell ref="OMK2:OMV2"/>
    <mergeCell ref="OMW2:ONH2"/>
    <mergeCell ref="ONI2:ONT2"/>
    <mergeCell ref="OIG2:OIR2"/>
    <mergeCell ref="OIS2:OJD2"/>
    <mergeCell ref="OJE2:OJP2"/>
    <mergeCell ref="OJQ2:OKB2"/>
    <mergeCell ref="OKC2:OKN2"/>
    <mergeCell ref="OKO2:OKZ2"/>
    <mergeCell ref="OWC2:OWN2"/>
    <mergeCell ref="OWO2:OWZ2"/>
    <mergeCell ref="OXA2:OXL2"/>
    <mergeCell ref="OXM2:OXX2"/>
    <mergeCell ref="OXY2:OYJ2"/>
    <mergeCell ref="OYK2:OYV2"/>
    <mergeCell ref="OTI2:OTT2"/>
    <mergeCell ref="OTU2:OUF2"/>
    <mergeCell ref="OUG2:OUR2"/>
    <mergeCell ref="OUS2:OVD2"/>
    <mergeCell ref="OVE2:OVP2"/>
    <mergeCell ref="OVQ2:OWB2"/>
    <mergeCell ref="OQO2:OQZ2"/>
    <mergeCell ref="ORA2:ORL2"/>
    <mergeCell ref="ORM2:ORX2"/>
    <mergeCell ref="ORY2:OSJ2"/>
    <mergeCell ref="OSK2:OSV2"/>
    <mergeCell ref="OSW2:OTH2"/>
    <mergeCell ref="PEK2:PEV2"/>
    <mergeCell ref="PEW2:PFH2"/>
    <mergeCell ref="PFI2:PFT2"/>
    <mergeCell ref="PFU2:PGF2"/>
    <mergeCell ref="PGG2:PGR2"/>
    <mergeCell ref="PGS2:PHD2"/>
    <mergeCell ref="PBQ2:PCB2"/>
    <mergeCell ref="PCC2:PCN2"/>
    <mergeCell ref="PCO2:PCZ2"/>
    <mergeCell ref="PDA2:PDL2"/>
    <mergeCell ref="PDM2:PDX2"/>
    <mergeCell ref="PDY2:PEJ2"/>
    <mergeCell ref="OYW2:OZH2"/>
    <mergeCell ref="OZI2:OZT2"/>
    <mergeCell ref="OZU2:PAF2"/>
    <mergeCell ref="PAG2:PAR2"/>
    <mergeCell ref="PAS2:PBD2"/>
    <mergeCell ref="PBE2:PBP2"/>
    <mergeCell ref="PMS2:PND2"/>
    <mergeCell ref="PNE2:PNP2"/>
    <mergeCell ref="PNQ2:POB2"/>
    <mergeCell ref="POC2:PON2"/>
    <mergeCell ref="POO2:POZ2"/>
    <mergeCell ref="PPA2:PPL2"/>
    <mergeCell ref="PJY2:PKJ2"/>
    <mergeCell ref="PKK2:PKV2"/>
    <mergeCell ref="PKW2:PLH2"/>
    <mergeCell ref="PLI2:PLT2"/>
    <mergeCell ref="PLU2:PMF2"/>
    <mergeCell ref="PMG2:PMR2"/>
    <mergeCell ref="PHE2:PHP2"/>
    <mergeCell ref="PHQ2:PIB2"/>
    <mergeCell ref="PIC2:PIN2"/>
    <mergeCell ref="PIO2:PIZ2"/>
    <mergeCell ref="PJA2:PJL2"/>
    <mergeCell ref="PJM2:PJX2"/>
    <mergeCell ref="PVA2:PVL2"/>
    <mergeCell ref="PVM2:PVX2"/>
    <mergeCell ref="PVY2:PWJ2"/>
    <mergeCell ref="PWK2:PWV2"/>
    <mergeCell ref="PWW2:PXH2"/>
    <mergeCell ref="PXI2:PXT2"/>
    <mergeCell ref="PSG2:PSR2"/>
    <mergeCell ref="PSS2:PTD2"/>
    <mergeCell ref="PTE2:PTP2"/>
    <mergeCell ref="PTQ2:PUB2"/>
    <mergeCell ref="PUC2:PUN2"/>
    <mergeCell ref="PUO2:PUZ2"/>
    <mergeCell ref="PPM2:PPX2"/>
    <mergeCell ref="PPY2:PQJ2"/>
    <mergeCell ref="PQK2:PQV2"/>
    <mergeCell ref="PQW2:PRH2"/>
    <mergeCell ref="PRI2:PRT2"/>
    <mergeCell ref="PRU2:PSF2"/>
    <mergeCell ref="QDI2:QDT2"/>
    <mergeCell ref="QDU2:QEF2"/>
    <mergeCell ref="QEG2:QER2"/>
    <mergeCell ref="QES2:QFD2"/>
    <mergeCell ref="QFE2:QFP2"/>
    <mergeCell ref="QFQ2:QGB2"/>
    <mergeCell ref="QAO2:QAZ2"/>
    <mergeCell ref="QBA2:QBL2"/>
    <mergeCell ref="QBM2:QBX2"/>
    <mergeCell ref="QBY2:QCJ2"/>
    <mergeCell ref="QCK2:QCV2"/>
    <mergeCell ref="QCW2:QDH2"/>
    <mergeCell ref="PXU2:PYF2"/>
    <mergeCell ref="PYG2:PYR2"/>
    <mergeCell ref="PYS2:PZD2"/>
    <mergeCell ref="PZE2:PZP2"/>
    <mergeCell ref="PZQ2:QAB2"/>
    <mergeCell ref="QAC2:QAN2"/>
    <mergeCell ref="QLQ2:QMB2"/>
    <mergeCell ref="QMC2:QMN2"/>
    <mergeCell ref="QMO2:QMZ2"/>
    <mergeCell ref="QNA2:QNL2"/>
    <mergeCell ref="QNM2:QNX2"/>
    <mergeCell ref="QNY2:QOJ2"/>
    <mergeCell ref="QIW2:QJH2"/>
    <mergeCell ref="QJI2:QJT2"/>
    <mergeCell ref="QJU2:QKF2"/>
    <mergeCell ref="QKG2:QKR2"/>
    <mergeCell ref="QKS2:QLD2"/>
    <mergeCell ref="QLE2:QLP2"/>
    <mergeCell ref="QGC2:QGN2"/>
    <mergeCell ref="QGO2:QGZ2"/>
    <mergeCell ref="QHA2:QHL2"/>
    <mergeCell ref="QHM2:QHX2"/>
    <mergeCell ref="QHY2:QIJ2"/>
    <mergeCell ref="QIK2:QIV2"/>
    <mergeCell ref="QTY2:QUJ2"/>
    <mergeCell ref="QUK2:QUV2"/>
    <mergeCell ref="QUW2:QVH2"/>
    <mergeCell ref="QVI2:QVT2"/>
    <mergeCell ref="QVU2:QWF2"/>
    <mergeCell ref="QWG2:QWR2"/>
    <mergeCell ref="QRE2:QRP2"/>
    <mergeCell ref="QRQ2:QSB2"/>
    <mergeCell ref="QSC2:QSN2"/>
    <mergeCell ref="QSO2:QSZ2"/>
    <mergeCell ref="QTA2:QTL2"/>
    <mergeCell ref="QTM2:QTX2"/>
    <mergeCell ref="QOK2:QOV2"/>
    <mergeCell ref="QOW2:QPH2"/>
    <mergeCell ref="QPI2:QPT2"/>
    <mergeCell ref="QPU2:QQF2"/>
    <mergeCell ref="QQG2:QQR2"/>
    <mergeCell ref="QQS2:QRD2"/>
    <mergeCell ref="RCG2:RCR2"/>
    <mergeCell ref="RCS2:RDD2"/>
    <mergeCell ref="RDE2:RDP2"/>
    <mergeCell ref="RDQ2:REB2"/>
    <mergeCell ref="REC2:REN2"/>
    <mergeCell ref="REO2:REZ2"/>
    <mergeCell ref="QZM2:QZX2"/>
    <mergeCell ref="QZY2:RAJ2"/>
    <mergeCell ref="RAK2:RAV2"/>
    <mergeCell ref="RAW2:RBH2"/>
    <mergeCell ref="RBI2:RBT2"/>
    <mergeCell ref="RBU2:RCF2"/>
    <mergeCell ref="QWS2:QXD2"/>
    <mergeCell ref="QXE2:QXP2"/>
    <mergeCell ref="QXQ2:QYB2"/>
    <mergeCell ref="QYC2:QYN2"/>
    <mergeCell ref="QYO2:QYZ2"/>
    <mergeCell ref="QZA2:QZL2"/>
    <mergeCell ref="RKO2:RKZ2"/>
    <mergeCell ref="RLA2:RLL2"/>
    <mergeCell ref="RLM2:RLX2"/>
    <mergeCell ref="RLY2:RMJ2"/>
    <mergeCell ref="RMK2:RMV2"/>
    <mergeCell ref="RMW2:RNH2"/>
    <mergeCell ref="RHU2:RIF2"/>
    <mergeCell ref="RIG2:RIR2"/>
    <mergeCell ref="RIS2:RJD2"/>
    <mergeCell ref="RJE2:RJP2"/>
    <mergeCell ref="RJQ2:RKB2"/>
    <mergeCell ref="RKC2:RKN2"/>
    <mergeCell ref="RFA2:RFL2"/>
    <mergeCell ref="RFM2:RFX2"/>
    <mergeCell ref="RFY2:RGJ2"/>
    <mergeCell ref="RGK2:RGV2"/>
    <mergeCell ref="RGW2:RHH2"/>
    <mergeCell ref="RHI2:RHT2"/>
    <mergeCell ref="RSW2:RTH2"/>
    <mergeCell ref="RTI2:RTT2"/>
    <mergeCell ref="RTU2:RUF2"/>
    <mergeCell ref="RUG2:RUR2"/>
    <mergeCell ref="RUS2:RVD2"/>
    <mergeCell ref="RVE2:RVP2"/>
    <mergeCell ref="RQC2:RQN2"/>
    <mergeCell ref="RQO2:RQZ2"/>
    <mergeCell ref="RRA2:RRL2"/>
    <mergeCell ref="RRM2:RRX2"/>
    <mergeCell ref="RRY2:RSJ2"/>
    <mergeCell ref="RSK2:RSV2"/>
    <mergeCell ref="RNI2:RNT2"/>
    <mergeCell ref="RNU2:ROF2"/>
    <mergeCell ref="ROG2:ROR2"/>
    <mergeCell ref="ROS2:RPD2"/>
    <mergeCell ref="RPE2:RPP2"/>
    <mergeCell ref="RPQ2:RQB2"/>
    <mergeCell ref="SBE2:SBP2"/>
    <mergeCell ref="SBQ2:SCB2"/>
    <mergeCell ref="SCC2:SCN2"/>
    <mergeCell ref="SCO2:SCZ2"/>
    <mergeCell ref="SDA2:SDL2"/>
    <mergeCell ref="SDM2:SDX2"/>
    <mergeCell ref="RYK2:RYV2"/>
    <mergeCell ref="RYW2:RZH2"/>
    <mergeCell ref="RZI2:RZT2"/>
    <mergeCell ref="RZU2:SAF2"/>
    <mergeCell ref="SAG2:SAR2"/>
    <mergeCell ref="SAS2:SBD2"/>
    <mergeCell ref="RVQ2:RWB2"/>
    <mergeCell ref="RWC2:RWN2"/>
    <mergeCell ref="RWO2:RWZ2"/>
    <mergeCell ref="RXA2:RXL2"/>
    <mergeCell ref="RXM2:RXX2"/>
    <mergeCell ref="RXY2:RYJ2"/>
    <mergeCell ref="SJM2:SJX2"/>
    <mergeCell ref="SJY2:SKJ2"/>
    <mergeCell ref="SKK2:SKV2"/>
    <mergeCell ref="SKW2:SLH2"/>
    <mergeCell ref="SLI2:SLT2"/>
    <mergeCell ref="SLU2:SMF2"/>
    <mergeCell ref="SGS2:SHD2"/>
    <mergeCell ref="SHE2:SHP2"/>
    <mergeCell ref="SHQ2:SIB2"/>
    <mergeCell ref="SIC2:SIN2"/>
    <mergeCell ref="SIO2:SIZ2"/>
    <mergeCell ref="SJA2:SJL2"/>
    <mergeCell ref="SDY2:SEJ2"/>
    <mergeCell ref="SEK2:SEV2"/>
    <mergeCell ref="SEW2:SFH2"/>
    <mergeCell ref="SFI2:SFT2"/>
    <mergeCell ref="SFU2:SGF2"/>
    <mergeCell ref="SGG2:SGR2"/>
    <mergeCell ref="SRU2:SSF2"/>
    <mergeCell ref="SSG2:SSR2"/>
    <mergeCell ref="SSS2:STD2"/>
    <mergeCell ref="STE2:STP2"/>
    <mergeCell ref="STQ2:SUB2"/>
    <mergeCell ref="SUC2:SUN2"/>
    <mergeCell ref="SPA2:SPL2"/>
    <mergeCell ref="SPM2:SPX2"/>
    <mergeCell ref="SPY2:SQJ2"/>
    <mergeCell ref="SQK2:SQV2"/>
    <mergeCell ref="SQW2:SRH2"/>
    <mergeCell ref="SRI2:SRT2"/>
    <mergeCell ref="SMG2:SMR2"/>
    <mergeCell ref="SMS2:SND2"/>
    <mergeCell ref="SNE2:SNP2"/>
    <mergeCell ref="SNQ2:SOB2"/>
    <mergeCell ref="SOC2:SON2"/>
    <mergeCell ref="SOO2:SOZ2"/>
    <mergeCell ref="TAC2:TAN2"/>
    <mergeCell ref="TAO2:TAZ2"/>
    <mergeCell ref="TBA2:TBL2"/>
    <mergeCell ref="TBM2:TBX2"/>
    <mergeCell ref="TBY2:TCJ2"/>
    <mergeCell ref="TCK2:TCV2"/>
    <mergeCell ref="SXI2:SXT2"/>
    <mergeCell ref="SXU2:SYF2"/>
    <mergeCell ref="SYG2:SYR2"/>
    <mergeCell ref="SYS2:SZD2"/>
    <mergeCell ref="SZE2:SZP2"/>
    <mergeCell ref="SZQ2:TAB2"/>
    <mergeCell ref="SUO2:SUZ2"/>
    <mergeCell ref="SVA2:SVL2"/>
    <mergeCell ref="SVM2:SVX2"/>
    <mergeCell ref="SVY2:SWJ2"/>
    <mergeCell ref="SWK2:SWV2"/>
    <mergeCell ref="SWW2:SXH2"/>
    <mergeCell ref="TIK2:TIV2"/>
    <mergeCell ref="TIW2:TJH2"/>
    <mergeCell ref="TJI2:TJT2"/>
    <mergeCell ref="TJU2:TKF2"/>
    <mergeCell ref="TKG2:TKR2"/>
    <mergeCell ref="TKS2:TLD2"/>
    <mergeCell ref="TFQ2:TGB2"/>
    <mergeCell ref="TGC2:TGN2"/>
    <mergeCell ref="TGO2:TGZ2"/>
    <mergeCell ref="THA2:THL2"/>
    <mergeCell ref="THM2:THX2"/>
    <mergeCell ref="THY2:TIJ2"/>
    <mergeCell ref="TCW2:TDH2"/>
    <mergeCell ref="TDI2:TDT2"/>
    <mergeCell ref="TDU2:TEF2"/>
    <mergeCell ref="TEG2:TER2"/>
    <mergeCell ref="TES2:TFD2"/>
    <mergeCell ref="TFE2:TFP2"/>
    <mergeCell ref="TQS2:TRD2"/>
    <mergeCell ref="TRE2:TRP2"/>
    <mergeCell ref="TRQ2:TSB2"/>
    <mergeCell ref="TSC2:TSN2"/>
    <mergeCell ref="TSO2:TSZ2"/>
    <mergeCell ref="TTA2:TTL2"/>
    <mergeCell ref="TNY2:TOJ2"/>
    <mergeCell ref="TOK2:TOV2"/>
    <mergeCell ref="TOW2:TPH2"/>
    <mergeCell ref="TPI2:TPT2"/>
    <mergeCell ref="TPU2:TQF2"/>
    <mergeCell ref="TQG2:TQR2"/>
    <mergeCell ref="TLE2:TLP2"/>
    <mergeCell ref="TLQ2:TMB2"/>
    <mergeCell ref="TMC2:TMN2"/>
    <mergeCell ref="TMO2:TMZ2"/>
    <mergeCell ref="TNA2:TNL2"/>
    <mergeCell ref="TNM2:TNX2"/>
    <mergeCell ref="TZA2:TZL2"/>
    <mergeCell ref="TZM2:TZX2"/>
    <mergeCell ref="TZY2:UAJ2"/>
    <mergeCell ref="UAK2:UAV2"/>
    <mergeCell ref="UAW2:UBH2"/>
    <mergeCell ref="UBI2:UBT2"/>
    <mergeCell ref="TWG2:TWR2"/>
    <mergeCell ref="TWS2:TXD2"/>
    <mergeCell ref="TXE2:TXP2"/>
    <mergeCell ref="TXQ2:TYB2"/>
    <mergeCell ref="TYC2:TYN2"/>
    <mergeCell ref="TYO2:TYZ2"/>
    <mergeCell ref="TTM2:TTX2"/>
    <mergeCell ref="TTY2:TUJ2"/>
    <mergeCell ref="TUK2:TUV2"/>
    <mergeCell ref="TUW2:TVH2"/>
    <mergeCell ref="TVI2:TVT2"/>
    <mergeCell ref="TVU2:TWF2"/>
    <mergeCell ref="UHI2:UHT2"/>
    <mergeCell ref="UHU2:UIF2"/>
    <mergeCell ref="UIG2:UIR2"/>
    <mergeCell ref="UIS2:UJD2"/>
    <mergeCell ref="UJE2:UJP2"/>
    <mergeCell ref="UJQ2:UKB2"/>
    <mergeCell ref="UEO2:UEZ2"/>
    <mergeCell ref="UFA2:UFL2"/>
    <mergeCell ref="UFM2:UFX2"/>
    <mergeCell ref="UFY2:UGJ2"/>
    <mergeCell ref="UGK2:UGV2"/>
    <mergeCell ref="UGW2:UHH2"/>
    <mergeCell ref="UBU2:UCF2"/>
    <mergeCell ref="UCG2:UCR2"/>
    <mergeCell ref="UCS2:UDD2"/>
    <mergeCell ref="UDE2:UDP2"/>
    <mergeCell ref="UDQ2:UEB2"/>
    <mergeCell ref="UEC2:UEN2"/>
    <mergeCell ref="UPQ2:UQB2"/>
    <mergeCell ref="UQC2:UQN2"/>
    <mergeCell ref="UQO2:UQZ2"/>
    <mergeCell ref="URA2:URL2"/>
    <mergeCell ref="URM2:URX2"/>
    <mergeCell ref="URY2:USJ2"/>
    <mergeCell ref="UMW2:UNH2"/>
    <mergeCell ref="UNI2:UNT2"/>
    <mergeCell ref="UNU2:UOF2"/>
    <mergeCell ref="UOG2:UOR2"/>
    <mergeCell ref="UOS2:UPD2"/>
    <mergeCell ref="UPE2:UPP2"/>
    <mergeCell ref="UKC2:UKN2"/>
    <mergeCell ref="UKO2:UKZ2"/>
    <mergeCell ref="ULA2:ULL2"/>
    <mergeCell ref="ULM2:ULX2"/>
    <mergeCell ref="ULY2:UMJ2"/>
    <mergeCell ref="UMK2:UMV2"/>
    <mergeCell ref="UXY2:UYJ2"/>
    <mergeCell ref="UYK2:UYV2"/>
    <mergeCell ref="UYW2:UZH2"/>
    <mergeCell ref="UZI2:UZT2"/>
    <mergeCell ref="UZU2:VAF2"/>
    <mergeCell ref="VAG2:VAR2"/>
    <mergeCell ref="UVE2:UVP2"/>
    <mergeCell ref="UVQ2:UWB2"/>
    <mergeCell ref="UWC2:UWN2"/>
    <mergeCell ref="UWO2:UWZ2"/>
    <mergeCell ref="UXA2:UXL2"/>
    <mergeCell ref="UXM2:UXX2"/>
    <mergeCell ref="USK2:USV2"/>
    <mergeCell ref="USW2:UTH2"/>
    <mergeCell ref="UTI2:UTT2"/>
    <mergeCell ref="UTU2:UUF2"/>
    <mergeCell ref="UUG2:UUR2"/>
    <mergeCell ref="UUS2:UVD2"/>
    <mergeCell ref="VGG2:VGR2"/>
    <mergeCell ref="VGS2:VHD2"/>
    <mergeCell ref="VHE2:VHP2"/>
    <mergeCell ref="VHQ2:VIB2"/>
    <mergeCell ref="VIC2:VIN2"/>
    <mergeCell ref="VIO2:VIZ2"/>
    <mergeCell ref="VDM2:VDX2"/>
    <mergeCell ref="VDY2:VEJ2"/>
    <mergeCell ref="VEK2:VEV2"/>
    <mergeCell ref="VEW2:VFH2"/>
    <mergeCell ref="VFI2:VFT2"/>
    <mergeCell ref="VFU2:VGF2"/>
    <mergeCell ref="VAS2:VBD2"/>
    <mergeCell ref="VBE2:VBP2"/>
    <mergeCell ref="VBQ2:VCB2"/>
    <mergeCell ref="VCC2:VCN2"/>
    <mergeCell ref="VCO2:VCZ2"/>
    <mergeCell ref="VDA2:VDL2"/>
    <mergeCell ref="VOO2:VOZ2"/>
    <mergeCell ref="VPA2:VPL2"/>
    <mergeCell ref="VPM2:VPX2"/>
    <mergeCell ref="VPY2:VQJ2"/>
    <mergeCell ref="VQK2:VQV2"/>
    <mergeCell ref="VQW2:VRH2"/>
    <mergeCell ref="VLU2:VMF2"/>
    <mergeCell ref="VMG2:VMR2"/>
    <mergeCell ref="VMS2:VND2"/>
    <mergeCell ref="VNE2:VNP2"/>
    <mergeCell ref="VNQ2:VOB2"/>
    <mergeCell ref="VOC2:VON2"/>
    <mergeCell ref="VJA2:VJL2"/>
    <mergeCell ref="VJM2:VJX2"/>
    <mergeCell ref="VJY2:VKJ2"/>
    <mergeCell ref="VKK2:VKV2"/>
    <mergeCell ref="VKW2:VLH2"/>
    <mergeCell ref="VLI2:VLT2"/>
    <mergeCell ref="VWW2:VXH2"/>
    <mergeCell ref="VXI2:VXT2"/>
    <mergeCell ref="VXU2:VYF2"/>
    <mergeCell ref="VYG2:VYR2"/>
    <mergeCell ref="VYS2:VZD2"/>
    <mergeCell ref="VZE2:VZP2"/>
    <mergeCell ref="VUC2:VUN2"/>
    <mergeCell ref="VUO2:VUZ2"/>
    <mergeCell ref="VVA2:VVL2"/>
    <mergeCell ref="VVM2:VVX2"/>
    <mergeCell ref="VVY2:VWJ2"/>
    <mergeCell ref="VWK2:VWV2"/>
    <mergeCell ref="VRI2:VRT2"/>
    <mergeCell ref="VRU2:VSF2"/>
    <mergeCell ref="VSG2:VSR2"/>
    <mergeCell ref="VSS2:VTD2"/>
    <mergeCell ref="VTE2:VTP2"/>
    <mergeCell ref="VTQ2:VUB2"/>
    <mergeCell ref="WFE2:WFP2"/>
    <mergeCell ref="WFQ2:WGB2"/>
    <mergeCell ref="WGC2:WGN2"/>
    <mergeCell ref="WGO2:WGZ2"/>
    <mergeCell ref="WHA2:WHL2"/>
    <mergeCell ref="WHM2:WHX2"/>
    <mergeCell ref="WCK2:WCV2"/>
    <mergeCell ref="WCW2:WDH2"/>
    <mergeCell ref="WDI2:WDT2"/>
    <mergeCell ref="WDU2:WEF2"/>
    <mergeCell ref="WEG2:WER2"/>
    <mergeCell ref="WES2:WFD2"/>
    <mergeCell ref="VZQ2:WAB2"/>
    <mergeCell ref="WAC2:WAN2"/>
    <mergeCell ref="WAO2:WAZ2"/>
    <mergeCell ref="WBA2:WBL2"/>
    <mergeCell ref="WBM2:WBX2"/>
    <mergeCell ref="WBY2:WCJ2"/>
    <mergeCell ref="WRE2:WRP2"/>
    <mergeCell ref="WRQ2:WSB2"/>
    <mergeCell ref="WSC2:WSN2"/>
    <mergeCell ref="WSO2:WSZ2"/>
    <mergeCell ref="WNM2:WNX2"/>
    <mergeCell ref="WNY2:WOJ2"/>
    <mergeCell ref="WOK2:WOV2"/>
    <mergeCell ref="WOW2:WPH2"/>
    <mergeCell ref="WPI2:WPT2"/>
    <mergeCell ref="WPU2:WQF2"/>
    <mergeCell ref="WKS2:WLD2"/>
    <mergeCell ref="WLE2:WLP2"/>
    <mergeCell ref="WLQ2:WMB2"/>
    <mergeCell ref="WMC2:WMN2"/>
    <mergeCell ref="WMO2:WMZ2"/>
    <mergeCell ref="WNA2:WNL2"/>
    <mergeCell ref="WHY2:WIJ2"/>
    <mergeCell ref="WIK2:WIV2"/>
    <mergeCell ref="WIW2:WJH2"/>
    <mergeCell ref="WJI2:WJT2"/>
    <mergeCell ref="WJU2:WKF2"/>
    <mergeCell ref="WKG2:WKR2"/>
    <mergeCell ref="XEC2:XEN2"/>
    <mergeCell ref="XEO2:XEZ2"/>
    <mergeCell ref="XFA2:XFD2"/>
    <mergeCell ref="N7:U7"/>
    <mergeCell ref="D20:F20"/>
    <mergeCell ref="B78:K82"/>
    <mergeCell ref="XBI2:XBT2"/>
    <mergeCell ref="XBU2:XCF2"/>
    <mergeCell ref="XCG2:XCR2"/>
    <mergeCell ref="XCS2:XDD2"/>
    <mergeCell ref="XDE2:XDP2"/>
    <mergeCell ref="XDQ2:XEB2"/>
    <mergeCell ref="WYO2:WYZ2"/>
    <mergeCell ref="WZA2:WZL2"/>
    <mergeCell ref="WZM2:WZX2"/>
    <mergeCell ref="WZY2:XAJ2"/>
    <mergeCell ref="XAK2:XAV2"/>
    <mergeCell ref="XAW2:XBH2"/>
    <mergeCell ref="WVU2:WWF2"/>
    <mergeCell ref="WWG2:WWR2"/>
    <mergeCell ref="WWS2:WXD2"/>
    <mergeCell ref="WXE2:WXP2"/>
    <mergeCell ref="WXQ2:WYB2"/>
    <mergeCell ref="WYC2:WYN2"/>
    <mergeCell ref="WTA2:WTL2"/>
    <mergeCell ref="WTM2:WTX2"/>
    <mergeCell ref="WTY2:WUJ2"/>
    <mergeCell ref="WUK2:WUV2"/>
    <mergeCell ref="WUW2:WVH2"/>
    <mergeCell ref="WVI2:WVT2"/>
    <mergeCell ref="WQG2:WQR2"/>
    <mergeCell ref="WQS2:WRD2"/>
  </mergeCells>
  <conditionalFormatting sqref="G67">
    <cfRule type="containsText" dxfId="9" priority="5" operator="containsText" text="No">
      <formula>NOT(ISERROR(SEARCH("No",G67)))</formula>
    </cfRule>
    <cfRule type="containsText" dxfId="8" priority="6" operator="containsText" text="yes">
      <formula>NOT(ISERROR(SEARCH("yes",G67)))</formula>
    </cfRule>
  </conditionalFormatting>
  <conditionalFormatting sqref="G68">
    <cfRule type="containsText" dxfId="7" priority="3" operator="containsText" text="Negative NOI - Please check inputs">
      <formula>NOT(ISERROR(SEARCH("Negative NOI - Please check inputs",G68)))</formula>
    </cfRule>
  </conditionalFormatting>
  <conditionalFormatting sqref="G74">
    <cfRule type="cellIs" dxfId="6" priority="1" operator="lessThan">
      <formula>1.4</formula>
    </cfRule>
    <cfRule type="cellIs" dxfId="5" priority="2" operator="greaterThanOrEqual">
      <formula>1.4</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5D70-1251-47AB-B4A8-FF2D534D1824}">
  <dimension ref="A1:XFD54"/>
  <sheetViews>
    <sheetView zoomScale="70" zoomScaleNormal="70" workbookViewId="0">
      <selection activeCell="S37" sqref="S37"/>
    </sheetView>
  </sheetViews>
  <sheetFormatPr defaultColWidth="9.1796875" defaultRowHeight="14.5" x14ac:dyDescent="0.35"/>
  <cols>
    <col min="1" max="1" width="26.81640625" style="294" customWidth="1"/>
    <col min="2" max="2" width="19.54296875" style="294" customWidth="1"/>
    <col min="3" max="3" width="22.1796875" style="294" customWidth="1"/>
    <col min="4" max="4" width="26" style="294" customWidth="1"/>
    <col min="5" max="5" width="18.54296875" style="294" customWidth="1"/>
    <col min="6" max="6" width="9.1796875" style="294"/>
    <col min="7" max="7" width="15" style="294" customWidth="1"/>
    <col min="8" max="10" width="18.54296875" style="294" customWidth="1"/>
    <col min="11" max="11" width="9.1796875" style="294"/>
    <col min="12" max="12" width="2.81640625" style="294" customWidth="1"/>
    <col min="13" max="13" width="5" style="294" customWidth="1"/>
    <col min="14" max="27" width="9.1796875" style="294"/>
    <col min="28" max="28" width="62.1796875" style="294" customWidth="1"/>
    <col min="29" max="16384" width="9.1796875" style="294"/>
  </cols>
  <sheetData>
    <row r="1" spans="1:16384" s="294" customFormat="1" ht="16" x14ac:dyDescent="0.4">
      <c r="A1" s="416" t="s">
        <v>104</v>
      </c>
      <c r="B1" s="627"/>
      <c r="C1" s="628"/>
      <c r="D1" s="628"/>
    </row>
    <row r="2" spans="1:16384" s="294" customFormat="1" ht="23.5" x14ac:dyDescent="0.55000000000000004">
      <c r="A2" s="885" t="s">
        <v>376</v>
      </c>
      <c r="B2" s="885"/>
      <c r="C2" s="885"/>
      <c r="D2" s="885"/>
      <c r="E2" s="885"/>
      <c r="F2" s="885"/>
      <c r="G2" s="885"/>
      <c r="H2" s="885"/>
      <c r="I2" s="885"/>
      <c r="J2" s="885"/>
      <c r="K2" s="885"/>
      <c r="L2" s="629"/>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1"/>
      <c r="BJ2" s="881"/>
      <c r="BK2" s="881"/>
      <c r="BL2" s="881"/>
      <c r="BM2" s="881"/>
      <c r="BN2" s="881"/>
      <c r="BO2" s="881"/>
      <c r="BP2" s="881"/>
      <c r="BQ2" s="881"/>
      <c r="BR2" s="881"/>
      <c r="BS2" s="881"/>
      <c r="BT2" s="881"/>
      <c r="BU2" s="881"/>
      <c r="BV2" s="881"/>
      <c r="BW2" s="881"/>
      <c r="BX2" s="881"/>
      <c r="BY2" s="881"/>
      <c r="BZ2" s="881"/>
      <c r="CA2" s="881"/>
      <c r="CB2" s="881"/>
      <c r="CC2" s="881"/>
      <c r="CD2" s="881"/>
      <c r="CE2" s="881"/>
      <c r="CF2" s="881"/>
      <c r="CG2" s="881"/>
      <c r="CH2" s="881"/>
      <c r="CI2" s="881"/>
      <c r="CJ2" s="881"/>
      <c r="CK2" s="881"/>
      <c r="CL2" s="881"/>
      <c r="CM2" s="881"/>
      <c r="CN2" s="881"/>
      <c r="CO2" s="881"/>
      <c r="CP2" s="881"/>
      <c r="CQ2" s="881"/>
      <c r="CR2" s="881"/>
      <c r="CS2" s="881"/>
      <c r="CT2" s="881"/>
      <c r="CU2" s="881"/>
      <c r="CV2" s="881"/>
      <c r="CW2" s="881"/>
      <c r="CX2" s="881"/>
      <c r="CY2" s="881"/>
      <c r="CZ2" s="881"/>
      <c r="DA2" s="881"/>
      <c r="DB2" s="881"/>
      <c r="DC2" s="881"/>
      <c r="DD2" s="881"/>
      <c r="DE2" s="881"/>
      <c r="DF2" s="881"/>
      <c r="DG2" s="881"/>
      <c r="DH2" s="881"/>
      <c r="DI2" s="881"/>
      <c r="DJ2" s="881"/>
      <c r="DK2" s="881"/>
      <c r="DL2" s="881"/>
      <c r="DM2" s="881"/>
      <c r="DN2" s="881"/>
      <c r="DO2" s="881"/>
      <c r="DP2" s="881"/>
      <c r="DQ2" s="881"/>
      <c r="DR2" s="881"/>
      <c r="DS2" s="881"/>
      <c r="DT2" s="881"/>
      <c r="DU2" s="881"/>
      <c r="DV2" s="881"/>
      <c r="DW2" s="881"/>
      <c r="DX2" s="881"/>
      <c r="DY2" s="881"/>
      <c r="DZ2" s="881"/>
      <c r="EA2" s="881"/>
      <c r="EB2" s="881"/>
      <c r="EC2" s="881"/>
      <c r="ED2" s="881"/>
      <c r="EE2" s="881"/>
      <c r="EF2" s="881"/>
      <c r="EG2" s="881"/>
      <c r="EH2" s="881"/>
      <c r="EI2" s="881"/>
      <c r="EJ2" s="881"/>
      <c r="EK2" s="881"/>
      <c r="EL2" s="881"/>
      <c r="EM2" s="881"/>
      <c r="EN2" s="881"/>
      <c r="EO2" s="881"/>
      <c r="EP2" s="881"/>
      <c r="EQ2" s="881"/>
      <c r="ER2" s="881"/>
      <c r="ES2" s="881"/>
      <c r="ET2" s="881"/>
      <c r="EU2" s="881"/>
      <c r="EV2" s="881"/>
      <c r="EW2" s="881"/>
      <c r="EX2" s="881"/>
      <c r="EY2" s="881"/>
      <c r="EZ2" s="881"/>
      <c r="FA2" s="881"/>
      <c r="FB2" s="881"/>
      <c r="FC2" s="881"/>
      <c r="FD2" s="881"/>
      <c r="FE2" s="881"/>
      <c r="FF2" s="881"/>
      <c r="FG2" s="881"/>
      <c r="FH2" s="881"/>
      <c r="FI2" s="881"/>
      <c r="FJ2" s="881"/>
      <c r="FK2" s="881"/>
      <c r="FL2" s="881"/>
      <c r="FM2" s="881"/>
      <c r="FN2" s="881"/>
      <c r="FO2" s="881"/>
      <c r="FP2" s="881"/>
      <c r="FQ2" s="881"/>
      <c r="FR2" s="881"/>
      <c r="FS2" s="881"/>
      <c r="FT2" s="881"/>
      <c r="FU2" s="881"/>
      <c r="FV2" s="881"/>
      <c r="FW2" s="881"/>
      <c r="FX2" s="881"/>
      <c r="FY2" s="881"/>
      <c r="FZ2" s="881"/>
      <c r="GA2" s="881"/>
      <c r="GB2" s="881"/>
      <c r="GC2" s="881"/>
      <c r="GD2" s="881"/>
      <c r="GE2" s="881"/>
      <c r="GF2" s="881"/>
      <c r="GG2" s="881"/>
      <c r="GH2" s="881"/>
      <c r="GI2" s="881"/>
      <c r="GJ2" s="881"/>
      <c r="GK2" s="881"/>
      <c r="GL2" s="881"/>
      <c r="GM2" s="881"/>
      <c r="GN2" s="881"/>
      <c r="GO2" s="881"/>
      <c r="GP2" s="881"/>
      <c r="GQ2" s="881"/>
      <c r="GR2" s="881"/>
      <c r="GS2" s="881"/>
      <c r="GT2" s="881"/>
      <c r="GU2" s="881"/>
      <c r="GV2" s="881"/>
      <c r="GW2" s="881"/>
      <c r="GX2" s="881"/>
      <c r="GY2" s="881"/>
      <c r="GZ2" s="881"/>
      <c r="HA2" s="881"/>
      <c r="HB2" s="881"/>
      <c r="HC2" s="881"/>
      <c r="HD2" s="881"/>
      <c r="HE2" s="881"/>
      <c r="HF2" s="881"/>
      <c r="HG2" s="881"/>
      <c r="HH2" s="881"/>
      <c r="HI2" s="881"/>
      <c r="HJ2" s="881"/>
      <c r="HK2" s="881"/>
      <c r="HL2" s="881"/>
      <c r="HM2" s="881"/>
      <c r="HN2" s="881"/>
      <c r="HO2" s="881"/>
      <c r="HP2" s="881"/>
      <c r="HQ2" s="881"/>
      <c r="HR2" s="881"/>
      <c r="HS2" s="881"/>
      <c r="HT2" s="881"/>
      <c r="HU2" s="881"/>
      <c r="HV2" s="881"/>
      <c r="HW2" s="881"/>
      <c r="HX2" s="881"/>
      <c r="HY2" s="881"/>
      <c r="HZ2" s="881"/>
      <c r="IA2" s="881"/>
      <c r="IB2" s="881"/>
      <c r="IC2" s="881"/>
      <c r="ID2" s="881"/>
      <c r="IE2" s="881"/>
      <c r="IF2" s="881"/>
      <c r="IG2" s="881"/>
      <c r="IH2" s="881"/>
      <c r="II2" s="881"/>
      <c r="IJ2" s="881"/>
      <c r="IK2" s="881"/>
      <c r="IL2" s="881"/>
      <c r="IM2" s="881"/>
      <c r="IN2" s="881"/>
      <c r="IO2" s="881"/>
      <c r="IP2" s="881"/>
      <c r="IQ2" s="881"/>
      <c r="IR2" s="881"/>
      <c r="IS2" s="881"/>
      <c r="IT2" s="881"/>
      <c r="IU2" s="881"/>
      <c r="IV2" s="881"/>
      <c r="IW2" s="881"/>
      <c r="IX2" s="881"/>
      <c r="IY2" s="881"/>
      <c r="IZ2" s="881"/>
      <c r="JA2" s="881"/>
      <c r="JB2" s="881"/>
      <c r="JC2" s="881"/>
      <c r="JD2" s="881"/>
      <c r="JE2" s="881"/>
      <c r="JF2" s="881"/>
      <c r="JG2" s="881"/>
      <c r="JH2" s="881"/>
      <c r="JI2" s="881"/>
      <c r="JJ2" s="881"/>
      <c r="JK2" s="881"/>
      <c r="JL2" s="881"/>
      <c r="JM2" s="881"/>
      <c r="JN2" s="881"/>
      <c r="JO2" s="881"/>
      <c r="JP2" s="881"/>
      <c r="JQ2" s="881"/>
      <c r="JR2" s="881"/>
      <c r="JS2" s="881"/>
      <c r="JT2" s="881"/>
      <c r="JU2" s="881"/>
      <c r="JV2" s="881"/>
      <c r="JW2" s="881"/>
      <c r="JX2" s="881"/>
      <c r="JY2" s="881"/>
      <c r="JZ2" s="881"/>
      <c r="KA2" s="881"/>
      <c r="KB2" s="881"/>
      <c r="KC2" s="881"/>
      <c r="KD2" s="881"/>
      <c r="KE2" s="881"/>
      <c r="KF2" s="881"/>
      <c r="KG2" s="881"/>
      <c r="KH2" s="881"/>
      <c r="KI2" s="881"/>
      <c r="KJ2" s="881"/>
      <c r="KK2" s="881"/>
      <c r="KL2" s="881"/>
      <c r="KM2" s="881"/>
      <c r="KN2" s="881"/>
      <c r="KO2" s="881"/>
      <c r="KP2" s="881"/>
      <c r="KQ2" s="881"/>
      <c r="KR2" s="881"/>
      <c r="KS2" s="881"/>
      <c r="KT2" s="881"/>
      <c r="KU2" s="881"/>
      <c r="KV2" s="881"/>
      <c r="KW2" s="881"/>
      <c r="KX2" s="881"/>
      <c r="KY2" s="881"/>
      <c r="KZ2" s="881"/>
      <c r="LA2" s="881"/>
      <c r="LB2" s="881"/>
      <c r="LC2" s="881"/>
      <c r="LD2" s="881"/>
      <c r="LE2" s="881"/>
      <c r="LF2" s="881"/>
      <c r="LG2" s="881"/>
      <c r="LH2" s="881"/>
      <c r="LI2" s="881"/>
      <c r="LJ2" s="881"/>
      <c r="LK2" s="881"/>
      <c r="LL2" s="881"/>
      <c r="LM2" s="881"/>
      <c r="LN2" s="881"/>
      <c r="LO2" s="881"/>
      <c r="LP2" s="881"/>
      <c r="LQ2" s="881"/>
      <c r="LR2" s="881"/>
      <c r="LS2" s="881"/>
      <c r="LT2" s="881"/>
      <c r="LU2" s="881"/>
      <c r="LV2" s="881"/>
      <c r="LW2" s="881"/>
      <c r="LX2" s="881"/>
      <c r="LY2" s="881"/>
      <c r="LZ2" s="881"/>
      <c r="MA2" s="881"/>
      <c r="MB2" s="881"/>
      <c r="MC2" s="881"/>
      <c r="MD2" s="881"/>
      <c r="ME2" s="881"/>
      <c r="MF2" s="881"/>
      <c r="MG2" s="881"/>
      <c r="MH2" s="881"/>
      <c r="MI2" s="881"/>
      <c r="MJ2" s="881"/>
      <c r="MK2" s="881"/>
      <c r="ML2" s="881"/>
      <c r="MM2" s="881"/>
      <c r="MN2" s="881"/>
      <c r="MO2" s="881"/>
      <c r="MP2" s="881"/>
      <c r="MQ2" s="881"/>
      <c r="MR2" s="881"/>
      <c r="MS2" s="881"/>
      <c r="MT2" s="881"/>
      <c r="MU2" s="881"/>
      <c r="MV2" s="881"/>
      <c r="MW2" s="881"/>
      <c r="MX2" s="881"/>
      <c r="MY2" s="881"/>
      <c r="MZ2" s="881"/>
      <c r="NA2" s="881"/>
      <c r="NB2" s="881"/>
      <c r="NC2" s="881"/>
      <c r="ND2" s="881"/>
      <c r="NE2" s="881"/>
      <c r="NF2" s="881"/>
      <c r="NG2" s="881"/>
      <c r="NH2" s="881"/>
      <c r="NI2" s="881"/>
      <c r="NJ2" s="881"/>
      <c r="NK2" s="881"/>
      <c r="NL2" s="881"/>
      <c r="NM2" s="881"/>
      <c r="NN2" s="881"/>
      <c r="NO2" s="881"/>
      <c r="NP2" s="881"/>
      <c r="NQ2" s="881"/>
      <c r="NR2" s="881"/>
      <c r="NS2" s="881"/>
      <c r="NT2" s="881"/>
      <c r="NU2" s="881"/>
      <c r="NV2" s="881"/>
      <c r="NW2" s="881"/>
      <c r="NX2" s="881"/>
      <c r="NY2" s="881"/>
      <c r="NZ2" s="881"/>
      <c r="OA2" s="881"/>
      <c r="OB2" s="881"/>
      <c r="OC2" s="881"/>
      <c r="OD2" s="881"/>
      <c r="OE2" s="881"/>
      <c r="OF2" s="881"/>
      <c r="OG2" s="881"/>
      <c r="OH2" s="881"/>
      <c r="OI2" s="881"/>
      <c r="OJ2" s="881"/>
      <c r="OK2" s="881"/>
      <c r="OL2" s="881"/>
      <c r="OM2" s="881"/>
      <c r="ON2" s="881"/>
      <c r="OO2" s="881"/>
      <c r="OP2" s="881"/>
      <c r="OQ2" s="881"/>
      <c r="OR2" s="881"/>
      <c r="OS2" s="881"/>
      <c r="OT2" s="881"/>
      <c r="OU2" s="881"/>
      <c r="OV2" s="881"/>
      <c r="OW2" s="881"/>
      <c r="OX2" s="881"/>
      <c r="OY2" s="881"/>
      <c r="OZ2" s="881"/>
      <c r="PA2" s="881"/>
      <c r="PB2" s="881"/>
      <c r="PC2" s="881"/>
      <c r="PD2" s="881"/>
      <c r="PE2" s="881"/>
      <c r="PF2" s="881"/>
      <c r="PG2" s="881"/>
      <c r="PH2" s="881"/>
      <c r="PI2" s="881"/>
      <c r="PJ2" s="881"/>
      <c r="PK2" s="881"/>
      <c r="PL2" s="881"/>
      <c r="PM2" s="881"/>
      <c r="PN2" s="881"/>
      <c r="PO2" s="881"/>
      <c r="PP2" s="881"/>
      <c r="PQ2" s="881"/>
      <c r="PR2" s="881"/>
      <c r="PS2" s="881"/>
      <c r="PT2" s="881"/>
      <c r="PU2" s="881"/>
      <c r="PV2" s="881"/>
      <c r="PW2" s="881"/>
      <c r="PX2" s="881"/>
      <c r="PY2" s="881"/>
      <c r="PZ2" s="881"/>
      <c r="QA2" s="881"/>
      <c r="QB2" s="881"/>
      <c r="QC2" s="881"/>
      <c r="QD2" s="881"/>
      <c r="QE2" s="881"/>
      <c r="QF2" s="881"/>
      <c r="QG2" s="881"/>
      <c r="QH2" s="881"/>
      <c r="QI2" s="881"/>
      <c r="QJ2" s="881"/>
      <c r="QK2" s="881"/>
      <c r="QL2" s="881"/>
      <c r="QM2" s="881"/>
      <c r="QN2" s="881"/>
      <c r="QO2" s="881"/>
      <c r="QP2" s="881"/>
      <c r="QQ2" s="881"/>
      <c r="QR2" s="881"/>
      <c r="QS2" s="881"/>
      <c r="QT2" s="881"/>
      <c r="QU2" s="881"/>
      <c r="QV2" s="881"/>
      <c r="QW2" s="881"/>
      <c r="QX2" s="881"/>
      <c r="QY2" s="881"/>
      <c r="QZ2" s="881"/>
      <c r="RA2" s="881"/>
      <c r="RB2" s="881"/>
      <c r="RC2" s="881"/>
      <c r="RD2" s="881"/>
      <c r="RE2" s="881"/>
      <c r="RF2" s="881"/>
      <c r="RG2" s="881"/>
      <c r="RH2" s="881"/>
      <c r="RI2" s="881"/>
      <c r="RJ2" s="881"/>
      <c r="RK2" s="881"/>
      <c r="RL2" s="881"/>
      <c r="RM2" s="881"/>
      <c r="RN2" s="881"/>
      <c r="RO2" s="881"/>
      <c r="RP2" s="881"/>
      <c r="RQ2" s="881"/>
      <c r="RR2" s="881"/>
      <c r="RS2" s="881"/>
      <c r="RT2" s="881"/>
      <c r="RU2" s="881"/>
      <c r="RV2" s="881"/>
      <c r="RW2" s="881"/>
      <c r="RX2" s="881"/>
      <c r="RY2" s="881"/>
      <c r="RZ2" s="881"/>
      <c r="SA2" s="881"/>
      <c r="SB2" s="881"/>
      <c r="SC2" s="881"/>
      <c r="SD2" s="881"/>
      <c r="SE2" s="881"/>
      <c r="SF2" s="881"/>
      <c r="SG2" s="881"/>
      <c r="SH2" s="881"/>
      <c r="SI2" s="881"/>
      <c r="SJ2" s="881"/>
      <c r="SK2" s="881"/>
      <c r="SL2" s="881"/>
      <c r="SM2" s="881"/>
      <c r="SN2" s="881"/>
      <c r="SO2" s="881"/>
      <c r="SP2" s="881"/>
      <c r="SQ2" s="881"/>
      <c r="SR2" s="881"/>
      <c r="SS2" s="881"/>
      <c r="ST2" s="881"/>
      <c r="SU2" s="881"/>
      <c r="SV2" s="881"/>
      <c r="SW2" s="881"/>
      <c r="SX2" s="881"/>
      <c r="SY2" s="881"/>
      <c r="SZ2" s="881"/>
      <c r="TA2" s="881"/>
      <c r="TB2" s="881"/>
      <c r="TC2" s="881"/>
      <c r="TD2" s="881"/>
      <c r="TE2" s="881"/>
      <c r="TF2" s="881"/>
      <c r="TG2" s="881"/>
      <c r="TH2" s="881"/>
      <c r="TI2" s="881"/>
      <c r="TJ2" s="881"/>
      <c r="TK2" s="881"/>
      <c r="TL2" s="881"/>
      <c r="TM2" s="881"/>
      <c r="TN2" s="881"/>
      <c r="TO2" s="881"/>
      <c r="TP2" s="881"/>
      <c r="TQ2" s="881"/>
      <c r="TR2" s="881"/>
      <c r="TS2" s="881"/>
      <c r="TT2" s="881"/>
      <c r="TU2" s="881"/>
      <c r="TV2" s="881"/>
      <c r="TW2" s="881"/>
      <c r="TX2" s="881"/>
      <c r="TY2" s="881"/>
      <c r="TZ2" s="881"/>
      <c r="UA2" s="881"/>
      <c r="UB2" s="881"/>
      <c r="UC2" s="881"/>
      <c r="UD2" s="881"/>
      <c r="UE2" s="881"/>
      <c r="UF2" s="881"/>
      <c r="UG2" s="881"/>
      <c r="UH2" s="881"/>
      <c r="UI2" s="881"/>
      <c r="UJ2" s="881"/>
      <c r="UK2" s="881"/>
      <c r="UL2" s="881"/>
      <c r="UM2" s="881"/>
      <c r="UN2" s="881"/>
      <c r="UO2" s="881"/>
      <c r="UP2" s="881"/>
      <c r="UQ2" s="881"/>
      <c r="UR2" s="881"/>
      <c r="US2" s="881"/>
      <c r="UT2" s="881"/>
      <c r="UU2" s="881"/>
      <c r="UV2" s="881"/>
      <c r="UW2" s="881"/>
      <c r="UX2" s="881"/>
      <c r="UY2" s="881"/>
      <c r="UZ2" s="881"/>
      <c r="VA2" s="881"/>
      <c r="VB2" s="881"/>
      <c r="VC2" s="881"/>
      <c r="VD2" s="881"/>
      <c r="VE2" s="881"/>
      <c r="VF2" s="881"/>
      <c r="VG2" s="881"/>
      <c r="VH2" s="881"/>
      <c r="VI2" s="881"/>
      <c r="VJ2" s="881"/>
      <c r="VK2" s="881"/>
      <c r="VL2" s="881"/>
      <c r="VM2" s="881"/>
      <c r="VN2" s="881"/>
      <c r="VO2" s="881"/>
      <c r="VP2" s="881"/>
      <c r="VQ2" s="881"/>
      <c r="VR2" s="881"/>
      <c r="VS2" s="881"/>
      <c r="VT2" s="881"/>
      <c r="VU2" s="881"/>
      <c r="VV2" s="881"/>
      <c r="VW2" s="881"/>
      <c r="VX2" s="881"/>
      <c r="VY2" s="881"/>
      <c r="VZ2" s="881"/>
      <c r="WA2" s="881"/>
      <c r="WB2" s="881"/>
      <c r="WC2" s="881"/>
      <c r="WD2" s="881"/>
      <c r="WE2" s="881"/>
      <c r="WF2" s="881"/>
      <c r="WG2" s="881"/>
      <c r="WH2" s="881"/>
      <c r="WI2" s="881"/>
      <c r="WJ2" s="881"/>
      <c r="WK2" s="881"/>
      <c r="WL2" s="881"/>
      <c r="WM2" s="881"/>
      <c r="WN2" s="881"/>
      <c r="WO2" s="881"/>
      <c r="WP2" s="881"/>
      <c r="WQ2" s="881"/>
      <c r="WR2" s="881"/>
      <c r="WS2" s="881"/>
      <c r="WT2" s="881"/>
      <c r="WU2" s="881"/>
      <c r="WV2" s="881"/>
      <c r="WW2" s="881"/>
      <c r="WX2" s="881"/>
      <c r="WY2" s="881"/>
      <c r="WZ2" s="881"/>
      <c r="XA2" s="881"/>
      <c r="XB2" s="881"/>
      <c r="XC2" s="881"/>
      <c r="XD2" s="881"/>
      <c r="XE2" s="881"/>
      <c r="XF2" s="881"/>
      <c r="XG2" s="881"/>
      <c r="XH2" s="881"/>
      <c r="XI2" s="881"/>
      <c r="XJ2" s="881"/>
      <c r="XK2" s="881"/>
      <c r="XL2" s="881"/>
      <c r="XM2" s="881"/>
      <c r="XN2" s="881"/>
      <c r="XO2" s="881"/>
      <c r="XP2" s="881"/>
      <c r="XQ2" s="881"/>
      <c r="XR2" s="881"/>
      <c r="XS2" s="881"/>
      <c r="XT2" s="881"/>
      <c r="XU2" s="881"/>
      <c r="XV2" s="881"/>
      <c r="XW2" s="881"/>
      <c r="XX2" s="881"/>
      <c r="XY2" s="881"/>
      <c r="XZ2" s="881"/>
      <c r="YA2" s="881"/>
      <c r="YB2" s="881"/>
      <c r="YC2" s="881"/>
      <c r="YD2" s="881"/>
      <c r="YE2" s="881"/>
      <c r="YF2" s="881"/>
      <c r="YG2" s="881"/>
      <c r="YH2" s="881"/>
      <c r="YI2" s="881"/>
      <c r="YJ2" s="881"/>
      <c r="YK2" s="881"/>
      <c r="YL2" s="881"/>
      <c r="YM2" s="881"/>
      <c r="YN2" s="881"/>
      <c r="YO2" s="881"/>
      <c r="YP2" s="881"/>
      <c r="YQ2" s="881"/>
      <c r="YR2" s="881"/>
      <c r="YS2" s="881"/>
      <c r="YT2" s="881"/>
      <c r="YU2" s="881"/>
      <c r="YV2" s="881"/>
      <c r="YW2" s="881"/>
      <c r="YX2" s="881"/>
      <c r="YY2" s="881"/>
      <c r="YZ2" s="881"/>
      <c r="ZA2" s="881"/>
      <c r="ZB2" s="881"/>
      <c r="ZC2" s="881"/>
      <c r="ZD2" s="881"/>
      <c r="ZE2" s="881"/>
      <c r="ZF2" s="881"/>
      <c r="ZG2" s="881"/>
      <c r="ZH2" s="881"/>
      <c r="ZI2" s="881"/>
      <c r="ZJ2" s="881"/>
      <c r="ZK2" s="881"/>
      <c r="ZL2" s="881"/>
      <c r="ZM2" s="881"/>
      <c r="ZN2" s="881"/>
      <c r="ZO2" s="881"/>
      <c r="ZP2" s="881"/>
      <c r="ZQ2" s="881"/>
      <c r="ZR2" s="881"/>
      <c r="ZS2" s="881"/>
      <c r="ZT2" s="881"/>
      <c r="ZU2" s="881"/>
      <c r="ZV2" s="881"/>
      <c r="ZW2" s="881"/>
      <c r="ZX2" s="881"/>
      <c r="ZY2" s="881"/>
      <c r="ZZ2" s="881"/>
      <c r="AAA2" s="881"/>
      <c r="AAB2" s="881"/>
      <c r="AAC2" s="881"/>
      <c r="AAD2" s="881"/>
      <c r="AAE2" s="881"/>
      <c r="AAF2" s="881"/>
      <c r="AAG2" s="881"/>
      <c r="AAH2" s="881"/>
      <c r="AAI2" s="881"/>
      <c r="AAJ2" s="881"/>
      <c r="AAK2" s="881"/>
      <c r="AAL2" s="881"/>
      <c r="AAM2" s="881"/>
      <c r="AAN2" s="881"/>
      <c r="AAO2" s="881"/>
      <c r="AAP2" s="881"/>
      <c r="AAQ2" s="881"/>
      <c r="AAR2" s="881"/>
      <c r="AAS2" s="881"/>
      <c r="AAT2" s="881"/>
      <c r="AAU2" s="881"/>
      <c r="AAV2" s="881"/>
      <c r="AAW2" s="881"/>
      <c r="AAX2" s="881"/>
      <c r="AAY2" s="881"/>
      <c r="AAZ2" s="881"/>
      <c r="ABA2" s="881"/>
      <c r="ABB2" s="881"/>
      <c r="ABC2" s="881"/>
      <c r="ABD2" s="881"/>
      <c r="ABE2" s="881"/>
      <c r="ABF2" s="881"/>
      <c r="ABG2" s="881"/>
      <c r="ABH2" s="881"/>
      <c r="ABI2" s="881"/>
      <c r="ABJ2" s="881"/>
      <c r="ABK2" s="881"/>
      <c r="ABL2" s="881"/>
      <c r="ABM2" s="881"/>
      <c r="ABN2" s="881"/>
      <c r="ABO2" s="881"/>
      <c r="ABP2" s="881"/>
      <c r="ABQ2" s="881"/>
      <c r="ABR2" s="881"/>
      <c r="ABS2" s="881"/>
      <c r="ABT2" s="881"/>
      <c r="ABU2" s="881"/>
      <c r="ABV2" s="881"/>
      <c r="ABW2" s="881"/>
      <c r="ABX2" s="881"/>
      <c r="ABY2" s="881"/>
      <c r="ABZ2" s="881"/>
      <c r="ACA2" s="881"/>
      <c r="ACB2" s="881"/>
      <c r="ACC2" s="881"/>
      <c r="ACD2" s="881"/>
      <c r="ACE2" s="881"/>
      <c r="ACF2" s="881"/>
      <c r="ACG2" s="881"/>
      <c r="ACH2" s="881"/>
      <c r="ACI2" s="881"/>
      <c r="ACJ2" s="881"/>
      <c r="ACK2" s="881"/>
      <c r="ACL2" s="881"/>
      <c r="ACM2" s="881"/>
      <c r="ACN2" s="881"/>
      <c r="ACO2" s="881"/>
      <c r="ACP2" s="881"/>
      <c r="ACQ2" s="881"/>
      <c r="ACR2" s="881"/>
      <c r="ACS2" s="881"/>
      <c r="ACT2" s="881"/>
      <c r="ACU2" s="881"/>
      <c r="ACV2" s="881"/>
      <c r="ACW2" s="881"/>
      <c r="ACX2" s="881"/>
      <c r="ACY2" s="881"/>
      <c r="ACZ2" s="881"/>
      <c r="ADA2" s="881"/>
      <c r="ADB2" s="881"/>
      <c r="ADC2" s="881"/>
      <c r="ADD2" s="881"/>
      <c r="ADE2" s="881"/>
      <c r="ADF2" s="881"/>
      <c r="ADG2" s="881"/>
      <c r="ADH2" s="881"/>
      <c r="ADI2" s="881"/>
      <c r="ADJ2" s="881"/>
      <c r="ADK2" s="881"/>
      <c r="ADL2" s="881"/>
      <c r="ADM2" s="881"/>
      <c r="ADN2" s="881"/>
      <c r="ADO2" s="881"/>
      <c r="ADP2" s="881"/>
      <c r="ADQ2" s="881"/>
      <c r="ADR2" s="881"/>
      <c r="ADS2" s="881"/>
      <c r="ADT2" s="881"/>
      <c r="ADU2" s="881"/>
      <c r="ADV2" s="881"/>
      <c r="ADW2" s="881"/>
      <c r="ADX2" s="881"/>
      <c r="ADY2" s="881"/>
      <c r="ADZ2" s="881"/>
      <c r="AEA2" s="881"/>
      <c r="AEB2" s="881"/>
      <c r="AEC2" s="881"/>
      <c r="AED2" s="881"/>
      <c r="AEE2" s="881"/>
      <c r="AEF2" s="881"/>
      <c r="AEG2" s="881"/>
      <c r="AEH2" s="881"/>
      <c r="AEI2" s="881"/>
      <c r="AEJ2" s="881"/>
      <c r="AEK2" s="881"/>
      <c r="AEL2" s="881"/>
      <c r="AEM2" s="881"/>
      <c r="AEN2" s="881"/>
      <c r="AEO2" s="881"/>
      <c r="AEP2" s="881"/>
      <c r="AEQ2" s="881"/>
      <c r="AER2" s="881"/>
      <c r="AES2" s="881"/>
      <c r="AET2" s="881"/>
      <c r="AEU2" s="881"/>
      <c r="AEV2" s="881"/>
      <c r="AEW2" s="881"/>
      <c r="AEX2" s="881"/>
      <c r="AEY2" s="881"/>
      <c r="AEZ2" s="881"/>
      <c r="AFA2" s="881"/>
      <c r="AFB2" s="881"/>
      <c r="AFC2" s="881"/>
      <c r="AFD2" s="881"/>
      <c r="AFE2" s="881"/>
      <c r="AFF2" s="881"/>
      <c r="AFG2" s="881"/>
      <c r="AFH2" s="881"/>
      <c r="AFI2" s="881"/>
      <c r="AFJ2" s="881"/>
      <c r="AFK2" s="881"/>
      <c r="AFL2" s="881"/>
      <c r="AFM2" s="881"/>
      <c r="AFN2" s="881"/>
      <c r="AFO2" s="881"/>
      <c r="AFP2" s="881"/>
      <c r="AFQ2" s="881"/>
      <c r="AFR2" s="881"/>
      <c r="AFS2" s="881"/>
      <c r="AFT2" s="881"/>
      <c r="AFU2" s="881"/>
      <c r="AFV2" s="881"/>
      <c r="AFW2" s="881"/>
      <c r="AFX2" s="881"/>
      <c r="AFY2" s="881"/>
      <c r="AFZ2" s="881"/>
      <c r="AGA2" s="881"/>
      <c r="AGB2" s="881"/>
      <c r="AGC2" s="881"/>
      <c r="AGD2" s="881"/>
      <c r="AGE2" s="881"/>
      <c r="AGF2" s="881"/>
      <c r="AGG2" s="881"/>
      <c r="AGH2" s="881"/>
      <c r="AGI2" s="881"/>
      <c r="AGJ2" s="881"/>
      <c r="AGK2" s="881"/>
      <c r="AGL2" s="881"/>
      <c r="AGM2" s="881"/>
      <c r="AGN2" s="881"/>
      <c r="AGO2" s="881"/>
      <c r="AGP2" s="881"/>
      <c r="AGQ2" s="881"/>
      <c r="AGR2" s="881"/>
      <c r="AGS2" s="881"/>
      <c r="AGT2" s="881"/>
      <c r="AGU2" s="881"/>
      <c r="AGV2" s="881"/>
      <c r="AGW2" s="881"/>
      <c r="AGX2" s="881"/>
      <c r="AGY2" s="881"/>
      <c r="AGZ2" s="881"/>
      <c r="AHA2" s="881"/>
      <c r="AHB2" s="881"/>
      <c r="AHC2" s="881"/>
      <c r="AHD2" s="881"/>
      <c r="AHE2" s="881"/>
      <c r="AHF2" s="881"/>
      <c r="AHG2" s="881"/>
      <c r="AHH2" s="881"/>
      <c r="AHI2" s="881"/>
      <c r="AHJ2" s="881"/>
      <c r="AHK2" s="881"/>
      <c r="AHL2" s="881"/>
      <c r="AHM2" s="881"/>
      <c r="AHN2" s="881"/>
      <c r="AHO2" s="881"/>
      <c r="AHP2" s="881"/>
      <c r="AHQ2" s="881"/>
      <c r="AHR2" s="881"/>
      <c r="AHS2" s="881"/>
      <c r="AHT2" s="881"/>
      <c r="AHU2" s="881"/>
      <c r="AHV2" s="881"/>
      <c r="AHW2" s="881"/>
      <c r="AHX2" s="881"/>
      <c r="AHY2" s="881"/>
      <c r="AHZ2" s="881"/>
      <c r="AIA2" s="881"/>
      <c r="AIB2" s="881"/>
      <c r="AIC2" s="881"/>
      <c r="AID2" s="881"/>
      <c r="AIE2" s="881"/>
      <c r="AIF2" s="881"/>
      <c r="AIG2" s="881"/>
      <c r="AIH2" s="881"/>
      <c r="AII2" s="881"/>
      <c r="AIJ2" s="881"/>
      <c r="AIK2" s="881"/>
      <c r="AIL2" s="881"/>
      <c r="AIM2" s="881"/>
      <c r="AIN2" s="881"/>
      <c r="AIO2" s="881"/>
      <c r="AIP2" s="881"/>
      <c r="AIQ2" s="881"/>
      <c r="AIR2" s="881"/>
      <c r="AIS2" s="881"/>
      <c r="AIT2" s="881"/>
      <c r="AIU2" s="881"/>
      <c r="AIV2" s="881"/>
      <c r="AIW2" s="881"/>
      <c r="AIX2" s="881"/>
      <c r="AIY2" s="881"/>
      <c r="AIZ2" s="881"/>
      <c r="AJA2" s="881"/>
      <c r="AJB2" s="881"/>
      <c r="AJC2" s="881"/>
      <c r="AJD2" s="881"/>
      <c r="AJE2" s="881"/>
      <c r="AJF2" s="881"/>
      <c r="AJG2" s="881"/>
      <c r="AJH2" s="881"/>
      <c r="AJI2" s="881"/>
      <c r="AJJ2" s="881"/>
      <c r="AJK2" s="881"/>
      <c r="AJL2" s="881"/>
      <c r="AJM2" s="881"/>
      <c r="AJN2" s="881"/>
      <c r="AJO2" s="881"/>
      <c r="AJP2" s="881"/>
      <c r="AJQ2" s="881"/>
      <c r="AJR2" s="881"/>
      <c r="AJS2" s="881"/>
      <c r="AJT2" s="881"/>
      <c r="AJU2" s="881"/>
      <c r="AJV2" s="881"/>
      <c r="AJW2" s="881"/>
      <c r="AJX2" s="881"/>
      <c r="AJY2" s="881"/>
      <c r="AJZ2" s="881"/>
      <c r="AKA2" s="881"/>
      <c r="AKB2" s="881"/>
      <c r="AKC2" s="881"/>
      <c r="AKD2" s="881"/>
      <c r="AKE2" s="881"/>
      <c r="AKF2" s="881"/>
      <c r="AKG2" s="881"/>
      <c r="AKH2" s="881"/>
      <c r="AKI2" s="881"/>
      <c r="AKJ2" s="881"/>
      <c r="AKK2" s="881"/>
      <c r="AKL2" s="881"/>
      <c r="AKM2" s="881"/>
      <c r="AKN2" s="881"/>
      <c r="AKO2" s="881"/>
      <c r="AKP2" s="881"/>
      <c r="AKQ2" s="881"/>
      <c r="AKR2" s="881"/>
      <c r="AKS2" s="881"/>
      <c r="AKT2" s="881"/>
      <c r="AKU2" s="881"/>
      <c r="AKV2" s="881"/>
      <c r="AKW2" s="881"/>
      <c r="AKX2" s="881"/>
      <c r="AKY2" s="881"/>
      <c r="AKZ2" s="881"/>
      <c r="ALA2" s="881"/>
      <c r="ALB2" s="881"/>
      <c r="ALC2" s="881"/>
      <c r="ALD2" s="881"/>
      <c r="ALE2" s="881"/>
      <c r="ALF2" s="881"/>
      <c r="ALG2" s="881"/>
      <c r="ALH2" s="881"/>
      <c r="ALI2" s="881"/>
      <c r="ALJ2" s="881"/>
      <c r="ALK2" s="881"/>
      <c r="ALL2" s="881"/>
      <c r="ALM2" s="881"/>
      <c r="ALN2" s="881"/>
      <c r="ALO2" s="881"/>
      <c r="ALP2" s="881"/>
      <c r="ALQ2" s="881"/>
      <c r="ALR2" s="881"/>
      <c r="ALS2" s="881"/>
      <c r="ALT2" s="881"/>
      <c r="ALU2" s="881"/>
      <c r="ALV2" s="881"/>
      <c r="ALW2" s="881"/>
      <c r="ALX2" s="881"/>
      <c r="ALY2" s="881"/>
      <c r="ALZ2" s="881"/>
      <c r="AMA2" s="881"/>
      <c r="AMB2" s="881"/>
      <c r="AMC2" s="881"/>
      <c r="AMD2" s="881"/>
      <c r="AME2" s="881"/>
      <c r="AMF2" s="881"/>
      <c r="AMG2" s="881"/>
      <c r="AMH2" s="881"/>
      <c r="AMI2" s="881"/>
      <c r="AMJ2" s="881"/>
      <c r="AMK2" s="881"/>
      <c r="AML2" s="881"/>
      <c r="AMM2" s="881"/>
      <c r="AMN2" s="881"/>
      <c r="AMO2" s="881"/>
      <c r="AMP2" s="881"/>
      <c r="AMQ2" s="881"/>
      <c r="AMR2" s="881"/>
      <c r="AMS2" s="881"/>
      <c r="AMT2" s="881"/>
      <c r="AMU2" s="881"/>
      <c r="AMV2" s="881"/>
      <c r="AMW2" s="881"/>
      <c r="AMX2" s="881"/>
      <c r="AMY2" s="881"/>
      <c r="AMZ2" s="881"/>
      <c r="ANA2" s="881"/>
      <c r="ANB2" s="881"/>
      <c r="ANC2" s="881"/>
      <c r="AND2" s="881"/>
      <c r="ANE2" s="881"/>
      <c r="ANF2" s="881"/>
      <c r="ANG2" s="881"/>
      <c r="ANH2" s="881"/>
      <c r="ANI2" s="881"/>
      <c r="ANJ2" s="881"/>
      <c r="ANK2" s="881"/>
      <c r="ANL2" s="881"/>
      <c r="ANM2" s="881"/>
      <c r="ANN2" s="881"/>
      <c r="ANO2" s="881"/>
      <c r="ANP2" s="881"/>
      <c r="ANQ2" s="881"/>
      <c r="ANR2" s="881"/>
      <c r="ANS2" s="881"/>
      <c r="ANT2" s="881"/>
      <c r="ANU2" s="881"/>
      <c r="ANV2" s="881"/>
      <c r="ANW2" s="881"/>
      <c r="ANX2" s="881"/>
      <c r="ANY2" s="881"/>
      <c r="ANZ2" s="881"/>
      <c r="AOA2" s="881"/>
      <c r="AOB2" s="881"/>
      <c r="AOC2" s="881"/>
      <c r="AOD2" s="881"/>
      <c r="AOE2" s="881"/>
      <c r="AOF2" s="881"/>
      <c r="AOG2" s="881"/>
      <c r="AOH2" s="881"/>
      <c r="AOI2" s="881"/>
      <c r="AOJ2" s="881"/>
      <c r="AOK2" s="881"/>
      <c r="AOL2" s="881"/>
      <c r="AOM2" s="881"/>
      <c r="AON2" s="881"/>
      <c r="AOO2" s="881"/>
      <c r="AOP2" s="881"/>
      <c r="AOQ2" s="881"/>
      <c r="AOR2" s="881"/>
      <c r="AOS2" s="881"/>
      <c r="AOT2" s="881"/>
      <c r="AOU2" s="881"/>
      <c r="AOV2" s="881"/>
      <c r="AOW2" s="881"/>
      <c r="AOX2" s="881"/>
      <c r="AOY2" s="881"/>
      <c r="AOZ2" s="881"/>
      <c r="APA2" s="881"/>
      <c r="APB2" s="881"/>
      <c r="APC2" s="881"/>
      <c r="APD2" s="881"/>
      <c r="APE2" s="881"/>
      <c r="APF2" s="881"/>
      <c r="APG2" s="881"/>
      <c r="APH2" s="881"/>
      <c r="API2" s="881"/>
      <c r="APJ2" s="881"/>
      <c r="APK2" s="881"/>
      <c r="APL2" s="881"/>
      <c r="APM2" s="881"/>
      <c r="APN2" s="881"/>
      <c r="APO2" s="881"/>
      <c r="APP2" s="881"/>
      <c r="APQ2" s="881"/>
      <c r="APR2" s="881"/>
      <c r="APS2" s="881"/>
      <c r="APT2" s="881"/>
      <c r="APU2" s="881"/>
      <c r="APV2" s="881"/>
      <c r="APW2" s="881"/>
      <c r="APX2" s="881"/>
      <c r="APY2" s="881"/>
      <c r="APZ2" s="881"/>
      <c r="AQA2" s="881"/>
      <c r="AQB2" s="881"/>
      <c r="AQC2" s="881"/>
      <c r="AQD2" s="881"/>
      <c r="AQE2" s="881"/>
      <c r="AQF2" s="881"/>
      <c r="AQG2" s="881"/>
      <c r="AQH2" s="881"/>
      <c r="AQI2" s="881"/>
      <c r="AQJ2" s="881"/>
      <c r="AQK2" s="881"/>
      <c r="AQL2" s="881"/>
      <c r="AQM2" s="881"/>
      <c r="AQN2" s="881"/>
      <c r="AQO2" s="881"/>
      <c r="AQP2" s="881"/>
      <c r="AQQ2" s="881"/>
      <c r="AQR2" s="881"/>
      <c r="AQS2" s="881"/>
      <c r="AQT2" s="881"/>
      <c r="AQU2" s="881"/>
      <c r="AQV2" s="881"/>
      <c r="AQW2" s="881"/>
      <c r="AQX2" s="881"/>
      <c r="AQY2" s="881"/>
      <c r="AQZ2" s="881"/>
      <c r="ARA2" s="881"/>
      <c r="ARB2" s="881"/>
      <c r="ARC2" s="881"/>
      <c r="ARD2" s="881"/>
      <c r="ARE2" s="881"/>
      <c r="ARF2" s="881"/>
      <c r="ARG2" s="881"/>
      <c r="ARH2" s="881"/>
      <c r="ARI2" s="881"/>
      <c r="ARJ2" s="881"/>
      <c r="ARK2" s="881"/>
      <c r="ARL2" s="881"/>
      <c r="ARM2" s="881"/>
      <c r="ARN2" s="881"/>
      <c r="ARO2" s="881"/>
      <c r="ARP2" s="881"/>
      <c r="ARQ2" s="881"/>
      <c r="ARR2" s="881"/>
      <c r="ARS2" s="881"/>
      <c r="ART2" s="881"/>
      <c r="ARU2" s="881"/>
      <c r="ARV2" s="881"/>
      <c r="ARW2" s="881"/>
      <c r="ARX2" s="881"/>
      <c r="ARY2" s="881"/>
      <c r="ARZ2" s="881"/>
      <c r="ASA2" s="881"/>
      <c r="ASB2" s="881"/>
      <c r="ASC2" s="881"/>
      <c r="ASD2" s="881"/>
      <c r="ASE2" s="881"/>
      <c r="ASF2" s="881"/>
      <c r="ASG2" s="881"/>
      <c r="ASH2" s="881"/>
      <c r="ASI2" s="881"/>
      <c r="ASJ2" s="881"/>
      <c r="ASK2" s="881"/>
      <c r="ASL2" s="881"/>
      <c r="ASM2" s="881"/>
      <c r="ASN2" s="881"/>
      <c r="ASO2" s="881"/>
      <c r="ASP2" s="881"/>
      <c r="ASQ2" s="881"/>
      <c r="ASR2" s="881"/>
      <c r="ASS2" s="881"/>
      <c r="AST2" s="881"/>
      <c r="ASU2" s="881"/>
      <c r="ASV2" s="881"/>
      <c r="ASW2" s="881"/>
      <c r="ASX2" s="881"/>
      <c r="ASY2" s="881"/>
      <c r="ASZ2" s="881"/>
      <c r="ATA2" s="881"/>
      <c r="ATB2" s="881"/>
      <c r="ATC2" s="881"/>
      <c r="ATD2" s="881"/>
      <c r="ATE2" s="881"/>
      <c r="ATF2" s="881"/>
      <c r="ATG2" s="881"/>
      <c r="ATH2" s="881"/>
      <c r="ATI2" s="881"/>
      <c r="ATJ2" s="881"/>
      <c r="ATK2" s="881"/>
      <c r="ATL2" s="881"/>
      <c r="ATM2" s="881"/>
      <c r="ATN2" s="881"/>
      <c r="ATO2" s="881"/>
      <c r="ATP2" s="881"/>
      <c r="ATQ2" s="881"/>
      <c r="ATR2" s="881"/>
      <c r="ATS2" s="881"/>
      <c r="ATT2" s="881"/>
      <c r="ATU2" s="881"/>
      <c r="ATV2" s="881"/>
      <c r="ATW2" s="881"/>
      <c r="ATX2" s="881"/>
      <c r="ATY2" s="881"/>
      <c r="ATZ2" s="881"/>
      <c r="AUA2" s="881"/>
      <c r="AUB2" s="881"/>
      <c r="AUC2" s="881"/>
      <c r="AUD2" s="881"/>
      <c r="AUE2" s="881"/>
      <c r="AUF2" s="881"/>
      <c r="AUG2" s="881"/>
      <c r="AUH2" s="881"/>
      <c r="AUI2" s="881"/>
      <c r="AUJ2" s="881"/>
      <c r="AUK2" s="881"/>
      <c r="AUL2" s="881"/>
      <c r="AUM2" s="881"/>
      <c r="AUN2" s="881"/>
      <c r="AUO2" s="881"/>
      <c r="AUP2" s="881"/>
      <c r="AUQ2" s="881"/>
      <c r="AUR2" s="881"/>
      <c r="AUS2" s="881"/>
      <c r="AUT2" s="881"/>
      <c r="AUU2" s="881"/>
      <c r="AUV2" s="881"/>
      <c r="AUW2" s="881"/>
      <c r="AUX2" s="881"/>
      <c r="AUY2" s="881"/>
      <c r="AUZ2" s="881"/>
      <c r="AVA2" s="881"/>
      <c r="AVB2" s="881"/>
      <c r="AVC2" s="881"/>
      <c r="AVD2" s="881"/>
      <c r="AVE2" s="881"/>
      <c r="AVF2" s="881"/>
      <c r="AVG2" s="881"/>
      <c r="AVH2" s="881"/>
      <c r="AVI2" s="881"/>
      <c r="AVJ2" s="881"/>
      <c r="AVK2" s="881"/>
      <c r="AVL2" s="881"/>
      <c r="AVM2" s="881"/>
      <c r="AVN2" s="881"/>
      <c r="AVO2" s="881"/>
      <c r="AVP2" s="881"/>
      <c r="AVQ2" s="881"/>
      <c r="AVR2" s="881"/>
      <c r="AVS2" s="881"/>
      <c r="AVT2" s="881"/>
      <c r="AVU2" s="881"/>
      <c r="AVV2" s="881"/>
      <c r="AVW2" s="881"/>
      <c r="AVX2" s="881"/>
      <c r="AVY2" s="881"/>
      <c r="AVZ2" s="881"/>
      <c r="AWA2" s="881"/>
      <c r="AWB2" s="881"/>
      <c r="AWC2" s="881"/>
      <c r="AWD2" s="881"/>
      <c r="AWE2" s="881"/>
      <c r="AWF2" s="881"/>
      <c r="AWG2" s="881"/>
      <c r="AWH2" s="881"/>
      <c r="AWI2" s="881"/>
      <c r="AWJ2" s="881"/>
      <c r="AWK2" s="881"/>
      <c r="AWL2" s="881"/>
      <c r="AWM2" s="881"/>
      <c r="AWN2" s="881"/>
      <c r="AWO2" s="881"/>
      <c r="AWP2" s="881"/>
      <c r="AWQ2" s="881"/>
      <c r="AWR2" s="881"/>
      <c r="AWS2" s="881"/>
      <c r="AWT2" s="881"/>
      <c r="AWU2" s="881"/>
      <c r="AWV2" s="881"/>
      <c r="AWW2" s="881"/>
      <c r="AWX2" s="881"/>
      <c r="AWY2" s="881"/>
      <c r="AWZ2" s="881"/>
      <c r="AXA2" s="881"/>
      <c r="AXB2" s="881"/>
      <c r="AXC2" s="881"/>
      <c r="AXD2" s="881"/>
      <c r="AXE2" s="881"/>
      <c r="AXF2" s="881"/>
      <c r="AXG2" s="881"/>
      <c r="AXH2" s="881"/>
      <c r="AXI2" s="881"/>
      <c r="AXJ2" s="881"/>
      <c r="AXK2" s="881"/>
      <c r="AXL2" s="881"/>
      <c r="AXM2" s="881"/>
      <c r="AXN2" s="881"/>
      <c r="AXO2" s="881"/>
      <c r="AXP2" s="881"/>
      <c r="AXQ2" s="881"/>
      <c r="AXR2" s="881"/>
      <c r="AXS2" s="881"/>
      <c r="AXT2" s="881"/>
      <c r="AXU2" s="881"/>
      <c r="AXV2" s="881"/>
      <c r="AXW2" s="881"/>
      <c r="AXX2" s="881"/>
      <c r="AXY2" s="881"/>
      <c r="AXZ2" s="881"/>
      <c r="AYA2" s="881"/>
      <c r="AYB2" s="881"/>
      <c r="AYC2" s="881"/>
      <c r="AYD2" s="881"/>
      <c r="AYE2" s="881"/>
      <c r="AYF2" s="881"/>
      <c r="AYG2" s="881"/>
      <c r="AYH2" s="881"/>
      <c r="AYI2" s="881"/>
      <c r="AYJ2" s="881"/>
      <c r="AYK2" s="881"/>
      <c r="AYL2" s="881"/>
      <c r="AYM2" s="881"/>
      <c r="AYN2" s="881"/>
      <c r="AYO2" s="881"/>
      <c r="AYP2" s="881"/>
      <c r="AYQ2" s="881"/>
      <c r="AYR2" s="881"/>
      <c r="AYS2" s="881"/>
      <c r="AYT2" s="881"/>
      <c r="AYU2" s="881"/>
      <c r="AYV2" s="881"/>
      <c r="AYW2" s="881"/>
      <c r="AYX2" s="881"/>
      <c r="AYY2" s="881"/>
      <c r="AYZ2" s="881"/>
      <c r="AZA2" s="881"/>
      <c r="AZB2" s="881"/>
      <c r="AZC2" s="881"/>
      <c r="AZD2" s="881"/>
      <c r="AZE2" s="881"/>
      <c r="AZF2" s="881"/>
      <c r="AZG2" s="881"/>
      <c r="AZH2" s="881"/>
      <c r="AZI2" s="881"/>
      <c r="AZJ2" s="881"/>
      <c r="AZK2" s="881"/>
      <c r="AZL2" s="881"/>
      <c r="AZM2" s="881"/>
      <c r="AZN2" s="881"/>
      <c r="AZO2" s="881"/>
      <c r="AZP2" s="881"/>
      <c r="AZQ2" s="881"/>
      <c r="AZR2" s="881"/>
      <c r="AZS2" s="881"/>
      <c r="AZT2" s="881"/>
      <c r="AZU2" s="881"/>
      <c r="AZV2" s="881"/>
      <c r="AZW2" s="881"/>
      <c r="AZX2" s="881"/>
      <c r="AZY2" s="881"/>
      <c r="AZZ2" s="881"/>
      <c r="BAA2" s="881"/>
      <c r="BAB2" s="881"/>
      <c r="BAC2" s="881"/>
      <c r="BAD2" s="881"/>
      <c r="BAE2" s="881"/>
      <c r="BAF2" s="881"/>
      <c r="BAG2" s="881"/>
      <c r="BAH2" s="881"/>
      <c r="BAI2" s="881"/>
      <c r="BAJ2" s="881"/>
      <c r="BAK2" s="881"/>
      <c r="BAL2" s="881"/>
      <c r="BAM2" s="881"/>
      <c r="BAN2" s="881"/>
      <c r="BAO2" s="881"/>
      <c r="BAP2" s="881"/>
      <c r="BAQ2" s="881"/>
      <c r="BAR2" s="881"/>
      <c r="BAS2" s="881"/>
      <c r="BAT2" s="881"/>
      <c r="BAU2" s="881"/>
      <c r="BAV2" s="881"/>
      <c r="BAW2" s="881"/>
      <c r="BAX2" s="881"/>
      <c r="BAY2" s="881"/>
      <c r="BAZ2" s="881"/>
      <c r="BBA2" s="881"/>
      <c r="BBB2" s="881"/>
      <c r="BBC2" s="881"/>
      <c r="BBD2" s="881"/>
      <c r="BBE2" s="881"/>
      <c r="BBF2" s="881"/>
      <c r="BBG2" s="881"/>
      <c r="BBH2" s="881"/>
      <c r="BBI2" s="881"/>
      <c r="BBJ2" s="881"/>
      <c r="BBK2" s="881"/>
      <c r="BBL2" s="881"/>
      <c r="BBM2" s="881"/>
      <c r="BBN2" s="881"/>
      <c r="BBO2" s="881"/>
      <c r="BBP2" s="881"/>
      <c r="BBQ2" s="881"/>
      <c r="BBR2" s="881"/>
      <c r="BBS2" s="881"/>
      <c r="BBT2" s="881"/>
      <c r="BBU2" s="881"/>
      <c r="BBV2" s="881"/>
      <c r="BBW2" s="881"/>
      <c r="BBX2" s="881"/>
      <c r="BBY2" s="881"/>
      <c r="BBZ2" s="881"/>
      <c r="BCA2" s="881"/>
      <c r="BCB2" s="881"/>
      <c r="BCC2" s="881"/>
      <c r="BCD2" s="881"/>
      <c r="BCE2" s="881"/>
      <c r="BCF2" s="881"/>
      <c r="BCG2" s="881"/>
      <c r="BCH2" s="881"/>
      <c r="BCI2" s="881"/>
      <c r="BCJ2" s="881"/>
      <c r="BCK2" s="881"/>
      <c r="BCL2" s="881"/>
      <c r="BCM2" s="881"/>
      <c r="BCN2" s="881"/>
      <c r="BCO2" s="881"/>
      <c r="BCP2" s="881"/>
      <c r="BCQ2" s="881"/>
      <c r="BCR2" s="881"/>
      <c r="BCS2" s="881"/>
      <c r="BCT2" s="881"/>
      <c r="BCU2" s="881"/>
      <c r="BCV2" s="881"/>
      <c r="BCW2" s="881"/>
      <c r="BCX2" s="881"/>
      <c r="BCY2" s="881"/>
      <c r="BCZ2" s="881"/>
      <c r="BDA2" s="881"/>
      <c r="BDB2" s="881"/>
      <c r="BDC2" s="881"/>
      <c r="BDD2" s="881"/>
      <c r="BDE2" s="881"/>
      <c r="BDF2" s="881"/>
      <c r="BDG2" s="881"/>
      <c r="BDH2" s="881"/>
      <c r="BDI2" s="881"/>
      <c r="BDJ2" s="881"/>
      <c r="BDK2" s="881"/>
      <c r="BDL2" s="881"/>
      <c r="BDM2" s="881"/>
      <c r="BDN2" s="881"/>
      <c r="BDO2" s="881"/>
      <c r="BDP2" s="881"/>
      <c r="BDQ2" s="881"/>
      <c r="BDR2" s="881"/>
      <c r="BDS2" s="881"/>
      <c r="BDT2" s="881"/>
      <c r="BDU2" s="881"/>
      <c r="BDV2" s="881"/>
      <c r="BDW2" s="881"/>
      <c r="BDX2" s="881"/>
      <c r="BDY2" s="881"/>
      <c r="BDZ2" s="881"/>
      <c r="BEA2" s="881"/>
      <c r="BEB2" s="881"/>
      <c r="BEC2" s="881"/>
      <c r="BED2" s="881"/>
      <c r="BEE2" s="881"/>
      <c r="BEF2" s="881"/>
      <c r="BEG2" s="881"/>
      <c r="BEH2" s="881"/>
      <c r="BEI2" s="881"/>
      <c r="BEJ2" s="881"/>
      <c r="BEK2" s="881"/>
      <c r="BEL2" s="881"/>
      <c r="BEM2" s="881"/>
      <c r="BEN2" s="881"/>
      <c r="BEO2" s="881"/>
      <c r="BEP2" s="881"/>
      <c r="BEQ2" s="881"/>
      <c r="BER2" s="881"/>
      <c r="BES2" s="881"/>
      <c r="BET2" s="881"/>
      <c r="BEU2" s="881"/>
      <c r="BEV2" s="881"/>
      <c r="BEW2" s="881"/>
      <c r="BEX2" s="881"/>
      <c r="BEY2" s="881"/>
      <c r="BEZ2" s="881"/>
      <c r="BFA2" s="881"/>
      <c r="BFB2" s="881"/>
      <c r="BFC2" s="881"/>
      <c r="BFD2" s="881"/>
      <c r="BFE2" s="881"/>
      <c r="BFF2" s="881"/>
      <c r="BFG2" s="881"/>
      <c r="BFH2" s="881"/>
      <c r="BFI2" s="881"/>
      <c r="BFJ2" s="881"/>
      <c r="BFK2" s="881"/>
      <c r="BFL2" s="881"/>
      <c r="BFM2" s="881"/>
      <c r="BFN2" s="881"/>
      <c r="BFO2" s="881"/>
      <c r="BFP2" s="881"/>
      <c r="BFQ2" s="881"/>
      <c r="BFR2" s="881"/>
      <c r="BFS2" s="881"/>
      <c r="BFT2" s="881"/>
      <c r="BFU2" s="881"/>
      <c r="BFV2" s="881"/>
      <c r="BFW2" s="881"/>
      <c r="BFX2" s="881"/>
      <c r="BFY2" s="881"/>
      <c r="BFZ2" s="881"/>
      <c r="BGA2" s="881"/>
      <c r="BGB2" s="881"/>
      <c r="BGC2" s="881"/>
      <c r="BGD2" s="881"/>
      <c r="BGE2" s="881"/>
      <c r="BGF2" s="881"/>
      <c r="BGG2" s="881"/>
      <c r="BGH2" s="881"/>
      <c r="BGI2" s="881"/>
      <c r="BGJ2" s="881"/>
      <c r="BGK2" s="881"/>
      <c r="BGL2" s="881"/>
      <c r="BGM2" s="881"/>
      <c r="BGN2" s="881"/>
      <c r="BGO2" s="881"/>
      <c r="BGP2" s="881"/>
      <c r="BGQ2" s="881"/>
      <c r="BGR2" s="881"/>
      <c r="BGS2" s="881"/>
      <c r="BGT2" s="881"/>
      <c r="BGU2" s="881"/>
      <c r="BGV2" s="881"/>
      <c r="BGW2" s="881"/>
      <c r="BGX2" s="881"/>
      <c r="BGY2" s="881"/>
      <c r="BGZ2" s="881"/>
      <c r="BHA2" s="881"/>
      <c r="BHB2" s="881"/>
      <c r="BHC2" s="881"/>
      <c r="BHD2" s="881"/>
      <c r="BHE2" s="881"/>
      <c r="BHF2" s="881"/>
      <c r="BHG2" s="881"/>
      <c r="BHH2" s="881"/>
      <c r="BHI2" s="881"/>
      <c r="BHJ2" s="881"/>
      <c r="BHK2" s="881"/>
      <c r="BHL2" s="881"/>
      <c r="BHM2" s="881"/>
      <c r="BHN2" s="881"/>
      <c r="BHO2" s="881"/>
      <c r="BHP2" s="881"/>
      <c r="BHQ2" s="881"/>
      <c r="BHR2" s="881"/>
      <c r="BHS2" s="881"/>
      <c r="BHT2" s="881"/>
      <c r="BHU2" s="881"/>
      <c r="BHV2" s="881"/>
      <c r="BHW2" s="881"/>
      <c r="BHX2" s="881"/>
      <c r="BHY2" s="881"/>
      <c r="BHZ2" s="881"/>
      <c r="BIA2" s="881"/>
      <c r="BIB2" s="881"/>
      <c r="BIC2" s="881"/>
      <c r="BID2" s="881"/>
      <c r="BIE2" s="881"/>
      <c r="BIF2" s="881"/>
      <c r="BIG2" s="881"/>
      <c r="BIH2" s="881"/>
      <c r="BII2" s="881"/>
      <c r="BIJ2" s="881"/>
      <c r="BIK2" s="881"/>
      <c r="BIL2" s="881"/>
      <c r="BIM2" s="881"/>
      <c r="BIN2" s="881"/>
      <c r="BIO2" s="881"/>
      <c r="BIP2" s="881"/>
      <c r="BIQ2" s="881"/>
      <c r="BIR2" s="881"/>
      <c r="BIS2" s="881"/>
      <c r="BIT2" s="881"/>
      <c r="BIU2" s="881"/>
      <c r="BIV2" s="881"/>
      <c r="BIW2" s="881"/>
      <c r="BIX2" s="881"/>
      <c r="BIY2" s="881"/>
      <c r="BIZ2" s="881"/>
      <c r="BJA2" s="881"/>
      <c r="BJB2" s="881"/>
      <c r="BJC2" s="881"/>
      <c r="BJD2" s="881"/>
      <c r="BJE2" s="881"/>
      <c r="BJF2" s="881"/>
      <c r="BJG2" s="881"/>
      <c r="BJH2" s="881"/>
      <c r="BJI2" s="881"/>
      <c r="BJJ2" s="881"/>
      <c r="BJK2" s="881"/>
      <c r="BJL2" s="881"/>
      <c r="BJM2" s="881"/>
      <c r="BJN2" s="881"/>
      <c r="BJO2" s="881"/>
      <c r="BJP2" s="881"/>
      <c r="BJQ2" s="881"/>
      <c r="BJR2" s="881"/>
      <c r="BJS2" s="881"/>
      <c r="BJT2" s="881"/>
      <c r="BJU2" s="881"/>
      <c r="BJV2" s="881"/>
      <c r="BJW2" s="881"/>
      <c r="BJX2" s="881"/>
      <c r="BJY2" s="881"/>
      <c r="BJZ2" s="881"/>
      <c r="BKA2" s="881"/>
      <c r="BKB2" s="881"/>
      <c r="BKC2" s="881"/>
      <c r="BKD2" s="881"/>
      <c r="BKE2" s="881"/>
      <c r="BKF2" s="881"/>
      <c r="BKG2" s="881"/>
      <c r="BKH2" s="881"/>
      <c r="BKI2" s="881"/>
      <c r="BKJ2" s="881"/>
      <c r="BKK2" s="881"/>
      <c r="BKL2" s="881"/>
      <c r="BKM2" s="881"/>
      <c r="BKN2" s="881"/>
      <c r="BKO2" s="881"/>
      <c r="BKP2" s="881"/>
      <c r="BKQ2" s="881"/>
      <c r="BKR2" s="881"/>
      <c r="BKS2" s="881"/>
      <c r="BKT2" s="881"/>
      <c r="BKU2" s="881"/>
      <c r="BKV2" s="881"/>
      <c r="BKW2" s="881"/>
      <c r="BKX2" s="881"/>
      <c r="BKY2" s="881"/>
      <c r="BKZ2" s="881"/>
      <c r="BLA2" s="881"/>
      <c r="BLB2" s="881"/>
      <c r="BLC2" s="881"/>
      <c r="BLD2" s="881"/>
      <c r="BLE2" s="881"/>
      <c r="BLF2" s="881"/>
      <c r="BLG2" s="881"/>
      <c r="BLH2" s="881"/>
      <c r="BLI2" s="881"/>
      <c r="BLJ2" s="881"/>
      <c r="BLK2" s="881"/>
      <c r="BLL2" s="881"/>
      <c r="BLM2" s="881"/>
      <c r="BLN2" s="881"/>
      <c r="BLO2" s="881"/>
      <c r="BLP2" s="881"/>
      <c r="BLQ2" s="881"/>
      <c r="BLR2" s="881"/>
      <c r="BLS2" s="881"/>
      <c r="BLT2" s="881"/>
      <c r="BLU2" s="881"/>
      <c r="BLV2" s="881"/>
      <c r="BLW2" s="881"/>
      <c r="BLX2" s="881"/>
      <c r="BLY2" s="881"/>
      <c r="BLZ2" s="881"/>
      <c r="BMA2" s="881"/>
      <c r="BMB2" s="881"/>
      <c r="BMC2" s="881"/>
      <c r="BMD2" s="881"/>
      <c r="BME2" s="881"/>
      <c r="BMF2" s="881"/>
      <c r="BMG2" s="881"/>
      <c r="BMH2" s="881"/>
      <c r="BMI2" s="881"/>
      <c r="BMJ2" s="881"/>
      <c r="BMK2" s="881"/>
      <c r="BML2" s="881"/>
      <c r="BMM2" s="881"/>
      <c r="BMN2" s="881"/>
      <c r="BMO2" s="881"/>
      <c r="BMP2" s="881"/>
      <c r="BMQ2" s="881"/>
      <c r="BMR2" s="881"/>
      <c r="BMS2" s="881"/>
      <c r="BMT2" s="881"/>
      <c r="BMU2" s="881"/>
      <c r="BMV2" s="881"/>
      <c r="BMW2" s="881"/>
      <c r="BMX2" s="881"/>
      <c r="BMY2" s="881"/>
      <c r="BMZ2" s="881"/>
      <c r="BNA2" s="881"/>
      <c r="BNB2" s="881"/>
      <c r="BNC2" s="881"/>
      <c r="BND2" s="881"/>
      <c r="BNE2" s="881"/>
      <c r="BNF2" s="881"/>
      <c r="BNG2" s="881"/>
      <c r="BNH2" s="881"/>
      <c r="BNI2" s="881"/>
      <c r="BNJ2" s="881"/>
      <c r="BNK2" s="881"/>
      <c r="BNL2" s="881"/>
      <c r="BNM2" s="881"/>
      <c r="BNN2" s="881"/>
      <c r="BNO2" s="881"/>
      <c r="BNP2" s="881"/>
      <c r="BNQ2" s="881"/>
      <c r="BNR2" s="881"/>
      <c r="BNS2" s="881"/>
      <c r="BNT2" s="881"/>
      <c r="BNU2" s="881"/>
      <c r="BNV2" s="881"/>
      <c r="BNW2" s="881"/>
      <c r="BNX2" s="881"/>
      <c r="BNY2" s="881"/>
      <c r="BNZ2" s="881"/>
      <c r="BOA2" s="881"/>
      <c r="BOB2" s="881"/>
      <c r="BOC2" s="881"/>
      <c r="BOD2" s="881"/>
      <c r="BOE2" s="881"/>
      <c r="BOF2" s="881"/>
      <c r="BOG2" s="881"/>
      <c r="BOH2" s="881"/>
      <c r="BOI2" s="881"/>
      <c r="BOJ2" s="881"/>
      <c r="BOK2" s="881"/>
      <c r="BOL2" s="881"/>
      <c r="BOM2" s="881"/>
      <c r="BON2" s="881"/>
      <c r="BOO2" s="881"/>
      <c r="BOP2" s="881"/>
      <c r="BOQ2" s="881"/>
      <c r="BOR2" s="881"/>
      <c r="BOS2" s="881"/>
      <c r="BOT2" s="881"/>
      <c r="BOU2" s="881"/>
      <c r="BOV2" s="881"/>
      <c r="BOW2" s="881"/>
      <c r="BOX2" s="881"/>
      <c r="BOY2" s="881"/>
      <c r="BOZ2" s="881"/>
      <c r="BPA2" s="881"/>
      <c r="BPB2" s="881"/>
      <c r="BPC2" s="881"/>
      <c r="BPD2" s="881"/>
      <c r="BPE2" s="881"/>
      <c r="BPF2" s="881"/>
      <c r="BPG2" s="881"/>
      <c r="BPH2" s="881"/>
      <c r="BPI2" s="881"/>
      <c r="BPJ2" s="881"/>
      <c r="BPK2" s="881"/>
      <c r="BPL2" s="881"/>
      <c r="BPM2" s="881"/>
      <c r="BPN2" s="881"/>
      <c r="BPO2" s="881"/>
      <c r="BPP2" s="881"/>
      <c r="BPQ2" s="881"/>
      <c r="BPR2" s="881"/>
      <c r="BPS2" s="881"/>
      <c r="BPT2" s="881"/>
      <c r="BPU2" s="881"/>
      <c r="BPV2" s="881"/>
      <c r="BPW2" s="881"/>
      <c r="BPX2" s="881"/>
      <c r="BPY2" s="881"/>
      <c r="BPZ2" s="881"/>
      <c r="BQA2" s="881"/>
      <c r="BQB2" s="881"/>
      <c r="BQC2" s="881"/>
      <c r="BQD2" s="881"/>
      <c r="BQE2" s="881"/>
      <c r="BQF2" s="881"/>
      <c r="BQG2" s="881"/>
      <c r="BQH2" s="881"/>
      <c r="BQI2" s="881"/>
      <c r="BQJ2" s="881"/>
      <c r="BQK2" s="881"/>
      <c r="BQL2" s="881"/>
      <c r="BQM2" s="881"/>
      <c r="BQN2" s="881"/>
      <c r="BQO2" s="881"/>
      <c r="BQP2" s="881"/>
      <c r="BQQ2" s="881"/>
      <c r="BQR2" s="881"/>
      <c r="BQS2" s="881"/>
      <c r="BQT2" s="881"/>
      <c r="BQU2" s="881"/>
      <c r="BQV2" s="881"/>
      <c r="BQW2" s="881"/>
      <c r="BQX2" s="881"/>
      <c r="BQY2" s="881"/>
      <c r="BQZ2" s="881"/>
      <c r="BRA2" s="881"/>
      <c r="BRB2" s="881"/>
      <c r="BRC2" s="881"/>
      <c r="BRD2" s="881"/>
      <c r="BRE2" s="881"/>
      <c r="BRF2" s="881"/>
      <c r="BRG2" s="881"/>
      <c r="BRH2" s="881"/>
      <c r="BRI2" s="881"/>
      <c r="BRJ2" s="881"/>
      <c r="BRK2" s="881"/>
      <c r="BRL2" s="881"/>
      <c r="BRM2" s="881"/>
      <c r="BRN2" s="881"/>
      <c r="BRO2" s="881"/>
      <c r="BRP2" s="881"/>
      <c r="BRQ2" s="881"/>
      <c r="BRR2" s="881"/>
      <c r="BRS2" s="881"/>
      <c r="BRT2" s="881"/>
      <c r="BRU2" s="881"/>
      <c r="BRV2" s="881"/>
      <c r="BRW2" s="881"/>
      <c r="BRX2" s="881"/>
      <c r="BRY2" s="881"/>
      <c r="BRZ2" s="881"/>
      <c r="BSA2" s="881"/>
      <c r="BSB2" s="881"/>
      <c r="BSC2" s="881"/>
      <c r="BSD2" s="881"/>
      <c r="BSE2" s="881"/>
      <c r="BSF2" s="881"/>
      <c r="BSG2" s="881"/>
      <c r="BSH2" s="881"/>
      <c r="BSI2" s="881"/>
      <c r="BSJ2" s="881"/>
      <c r="BSK2" s="881"/>
      <c r="BSL2" s="881"/>
      <c r="BSM2" s="881"/>
      <c r="BSN2" s="881"/>
      <c r="BSO2" s="881"/>
      <c r="BSP2" s="881"/>
      <c r="BSQ2" s="881"/>
      <c r="BSR2" s="881"/>
      <c r="BSS2" s="881"/>
      <c r="BST2" s="881"/>
      <c r="BSU2" s="881"/>
      <c r="BSV2" s="881"/>
      <c r="BSW2" s="881"/>
      <c r="BSX2" s="881"/>
      <c r="BSY2" s="881"/>
      <c r="BSZ2" s="881"/>
      <c r="BTA2" s="881"/>
      <c r="BTB2" s="881"/>
      <c r="BTC2" s="881"/>
      <c r="BTD2" s="881"/>
      <c r="BTE2" s="881"/>
      <c r="BTF2" s="881"/>
      <c r="BTG2" s="881"/>
      <c r="BTH2" s="881"/>
      <c r="BTI2" s="881"/>
      <c r="BTJ2" s="881"/>
      <c r="BTK2" s="881"/>
      <c r="BTL2" s="881"/>
      <c r="BTM2" s="881"/>
      <c r="BTN2" s="881"/>
      <c r="BTO2" s="881"/>
      <c r="BTP2" s="881"/>
      <c r="BTQ2" s="881"/>
      <c r="BTR2" s="881"/>
      <c r="BTS2" s="881"/>
      <c r="BTT2" s="881"/>
      <c r="BTU2" s="881"/>
      <c r="BTV2" s="881"/>
      <c r="BTW2" s="881"/>
      <c r="BTX2" s="881"/>
      <c r="BTY2" s="881"/>
      <c r="BTZ2" s="881"/>
      <c r="BUA2" s="881"/>
      <c r="BUB2" s="881"/>
      <c r="BUC2" s="881"/>
      <c r="BUD2" s="881"/>
      <c r="BUE2" s="881"/>
      <c r="BUF2" s="881"/>
      <c r="BUG2" s="881"/>
      <c r="BUH2" s="881"/>
      <c r="BUI2" s="881"/>
      <c r="BUJ2" s="881"/>
      <c r="BUK2" s="881"/>
      <c r="BUL2" s="881"/>
      <c r="BUM2" s="881"/>
      <c r="BUN2" s="881"/>
      <c r="BUO2" s="881"/>
      <c r="BUP2" s="881"/>
      <c r="BUQ2" s="881"/>
      <c r="BUR2" s="881"/>
      <c r="BUS2" s="881"/>
      <c r="BUT2" s="881"/>
      <c r="BUU2" s="881"/>
      <c r="BUV2" s="881"/>
      <c r="BUW2" s="881"/>
      <c r="BUX2" s="881"/>
      <c r="BUY2" s="881"/>
      <c r="BUZ2" s="881"/>
      <c r="BVA2" s="881"/>
      <c r="BVB2" s="881"/>
      <c r="BVC2" s="881"/>
      <c r="BVD2" s="881"/>
      <c r="BVE2" s="881"/>
      <c r="BVF2" s="881"/>
      <c r="BVG2" s="881"/>
      <c r="BVH2" s="881"/>
      <c r="BVI2" s="881"/>
      <c r="BVJ2" s="881"/>
      <c r="BVK2" s="881"/>
      <c r="BVL2" s="881"/>
      <c r="BVM2" s="881"/>
      <c r="BVN2" s="881"/>
      <c r="BVO2" s="881"/>
      <c r="BVP2" s="881"/>
      <c r="BVQ2" s="881"/>
      <c r="BVR2" s="881"/>
      <c r="BVS2" s="881"/>
      <c r="BVT2" s="881"/>
      <c r="BVU2" s="881"/>
      <c r="BVV2" s="881"/>
      <c r="BVW2" s="881"/>
      <c r="BVX2" s="881"/>
      <c r="BVY2" s="881"/>
      <c r="BVZ2" s="881"/>
      <c r="BWA2" s="881"/>
      <c r="BWB2" s="881"/>
      <c r="BWC2" s="881"/>
      <c r="BWD2" s="881"/>
      <c r="BWE2" s="881"/>
      <c r="BWF2" s="881"/>
      <c r="BWG2" s="881"/>
      <c r="BWH2" s="881"/>
      <c r="BWI2" s="881"/>
      <c r="BWJ2" s="881"/>
      <c r="BWK2" s="881"/>
      <c r="BWL2" s="881"/>
      <c r="BWM2" s="881"/>
      <c r="BWN2" s="881"/>
      <c r="BWO2" s="881"/>
      <c r="BWP2" s="881"/>
      <c r="BWQ2" s="881"/>
      <c r="BWR2" s="881"/>
      <c r="BWS2" s="881"/>
      <c r="BWT2" s="881"/>
      <c r="BWU2" s="881"/>
      <c r="BWV2" s="881"/>
      <c r="BWW2" s="881"/>
      <c r="BWX2" s="881"/>
      <c r="BWY2" s="881"/>
      <c r="BWZ2" s="881"/>
      <c r="BXA2" s="881"/>
      <c r="BXB2" s="881"/>
      <c r="BXC2" s="881"/>
      <c r="BXD2" s="881"/>
      <c r="BXE2" s="881"/>
      <c r="BXF2" s="881"/>
      <c r="BXG2" s="881"/>
      <c r="BXH2" s="881"/>
      <c r="BXI2" s="881"/>
      <c r="BXJ2" s="881"/>
      <c r="BXK2" s="881"/>
      <c r="BXL2" s="881"/>
      <c r="BXM2" s="881"/>
      <c r="BXN2" s="881"/>
      <c r="BXO2" s="881"/>
      <c r="BXP2" s="881"/>
      <c r="BXQ2" s="881"/>
      <c r="BXR2" s="881"/>
      <c r="BXS2" s="881"/>
      <c r="BXT2" s="881"/>
      <c r="BXU2" s="881"/>
      <c r="BXV2" s="881"/>
      <c r="BXW2" s="881"/>
      <c r="BXX2" s="881"/>
      <c r="BXY2" s="881"/>
      <c r="BXZ2" s="881"/>
      <c r="BYA2" s="881"/>
      <c r="BYB2" s="881"/>
      <c r="BYC2" s="881"/>
      <c r="BYD2" s="881"/>
      <c r="BYE2" s="881"/>
      <c r="BYF2" s="881"/>
      <c r="BYG2" s="881"/>
      <c r="BYH2" s="881"/>
      <c r="BYI2" s="881"/>
      <c r="BYJ2" s="881"/>
      <c r="BYK2" s="881"/>
      <c r="BYL2" s="881"/>
      <c r="BYM2" s="881"/>
      <c r="BYN2" s="881"/>
      <c r="BYO2" s="881"/>
      <c r="BYP2" s="881"/>
      <c r="BYQ2" s="881"/>
      <c r="BYR2" s="881"/>
      <c r="BYS2" s="881"/>
      <c r="BYT2" s="881"/>
      <c r="BYU2" s="881"/>
      <c r="BYV2" s="881"/>
      <c r="BYW2" s="881"/>
      <c r="BYX2" s="881"/>
      <c r="BYY2" s="881"/>
      <c r="BYZ2" s="881"/>
      <c r="BZA2" s="881"/>
      <c r="BZB2" s="881"/>
      <c r="BZC2" s="881"/>
      <c r="BZD2" s="881"/>
      <c r="BZE2" s="881"/>
      <c r="BZF2" s="881"/>
      <c r="BZG2" s="881"/>
      <c r="BZH2" s="881"/>
      <c r="BZI2" s="881"/>
      <c r="BZJ2" s="881"/>
      <c r="BZK2" s="881"/>
      <c r="BZL2" s="881"/>
      <c r="BZM2" s="881"/>
      <c r="BZN2" s="881"/>
      <c r="BZO2" s="881"/>
      <c r="BZP2" s="881"/>
      <c r="BZQ2" s="881"/>
      <c r="BZR2" s="881"/>
      <c r="BZS2" s="881"/>
      <c r="BZT2" s="881"/>
      <c r="BZU2" s="881"/>
      <c r="BZV2" s="881"/>
      <c r="BZW2" s="881"/>
      <c r="BZX2" s="881"/>
      <c r="BZY2" s="881"/>
      <c r="BZZ2" s="881"/>
      <c r="CAA2" s="881"/>
      <c r="CAB2" s="881"/>
      <c r="CAC2" s="881"/>
      <c r="CAD2" s="881"/>
      <c r="CAE2" s="881"/>
      <c r="CAF2" s="881"/>
      <c r="CAG2" s="881"/>
      <c r="CAH2" s="881"/>
      <c r="CAI2" s="881"/>
      <c r="CAJ2" s="881"/>
      <c r="CAK2" s="881"/>
      <c r="CAL2" s="881"/>
      <c r="CAM2" s="881"/>
      <c r="CAN2" s="881"/>
      <c r="CAO2" s="881"/>
      <c r="CAP2" s="881"/>
      <c r="CAQ2" s="881"/>
      <c r="CAR2" s="881"/>
      <c r="CAS2" s="881"/>
      <c r="CAT2" s="881"/>
      <c r="CAU2" s="881"/>
      <c r="CAV2" s="881"/>
      <c r="CAW2" s="881"/>
      <c r="CAX2" s="881"/>
      <c r="CAY2" s="881"/>
      <c r="CAZ2" s="881"/>
      <c r="CBA2" s="881"/>
      <c r="CBB2" s="881"/>
      <c r="CBC2" s="881"/>
      <c r="CBD2" s="881"/>
      <c r="CBE2" s="881"/>
      <c r="CBF2" s="881"/>
      <c r="CBG2" s="881"/>
      <c r="CBH2" s="881"/>
      <c r="CBI2" s="881"/>
      <c r="CBJ2" s="881"/>
      <c r="CBK2" s="881"/>
      <c r="CBL2" s="881"/>
      <c r="CBM2" s="881"/>
      <c r="CBN2" s="881"/>
      <c r="CBO2" s="881"/>
      <c r="CBP2" s="881"/>
      <c r="CBQ2" s="881"/>
      <c r="CBR2" s="881"/>
      <c r="CBS2" s="881"/>
      <c r="CBT2" s="881"/>
      <c r="CBU2" s="881"/>
      <c r="CBV2" s="881"/>
      <c r="CBW2" s="881"/>
      <c r="CBX2" s="881"/>
      <c r="CBY2" s="881"/>
      <c r="CBZ2" s="881"/>
      <c r="CCA2" s="881"/>
      <c r="CCB2" s="881"/>
      <c r="CCC2" s="881"/>
      <c r="CCD2" s="881"/>
      <c r="CCE2" s="881"/>
      <c r="CCF2" s="881"/>
      <c r="CCG2" s="881"/>
      <c r="CCH2" s="881"/>
      <c r="CCI2" s="881"/>
      <c r="CCJ2" s="881"/>
      <c r="CCK2" s="881"/>
      <c r="CCL2" s="881"/>
      <c r="CCM2" s="881"/>
      <c r="CCN2" s="881"/>
      <c r="CCO2" s="881"/>
      <c r="CCP2" s="881"/>
      <c r="CCQ2" s="881"/>
      <c r="CCR2" s="881"/>
      <c r="CCS2" s="881"/>
      <c r="CCT2" s="881"/>
      <c r="CCU2" s="881"/>
      <c r="CCV2" s="881"/>
      <c r="CCW2" s="881"/>
      <c r="CCX2" s="881"/>
      <c r="CCY2" s="881"/>
      <c r="CCZ2" s="881"/>
      <c r="CDA2" s="881"/>
      <c r="CDB2" s="881"/>
      <c r="CDC2" s="881"/>
      <c r="CDD2" s="881"/>
      <c r="CDE2" s="881"/>
      <c r="CDF2" s="881"/>
      <c r="CDG2" s="881"/>
      <c r="CDH2" s="881"/>
      <c r="CDI2" s="881"/>
      <c r="CDJ2" s="881"/>
      <c r="CDK2" s="881"/>
      <c r="CDL2" s="881"/>
      <c r="CDM2" s="881"/>
      <c r="CDN2" s="881"/>
      <c r="CDO2" s="881"/>
      <c r="CDP2" s="881"/>
      <c r="CDQ2" s="881"/>
      <c r="CDR2" s="881"/>
      <c r="CDS2" s="881"/>
      <c r="CDT2" s="881"/>
      <c r="CDU2" s="881"/>
      <c r="CDV2" s="881"/>
      <c r="CDW2" s="881"/>
      <c r="CDX2" s="881"/>
      <c r="CDY2" s="881"/>
      <c r="CDZ2" s="881"/>
      <c r="CEA2" s="881"/>
      <c r="CEB2" s="881"/>
      <c r="CEC2" s="881"/>
      <c r="CED2" s="881"/>
      <c r="CEE2" s="881"/>
      <c r="CEF2" s="881"/>
      <c r="CEG2" s="881"/>
      <c r="CEH2" s="881"/>
      <c r="CEI2" s="881"/>
      <c r="CEJ2" s="881"/>
      <c r="CEK2" s="881"/>
      <c r="CEL2" s="881"/>
      <c r="CEM2" s="881"/>
      <c r="CEN2" s="881"/>
      <c r="CEO2" s="881"/>
      <c r="CEP2" s="881"/>
      <c r="CEQ2" s="881"/>
      <c r="CER2" s="881"/>
      <c r="CES2" s="881"/>
      <c r="CET2" s="881"/>
      <c r="CEU2" s="881"/>
      <c r="CEV2" s="881"/>
      <c r="CEW2" s="881"/>
      <c r="CEX2" s="881"/>
      <c r="CEY2" s="881"/>
      <c r="CEZ2" s="881"/>
      <c r="CFA2" s="881"/>
      <c r="CFB2" s="881"/>
      <c r="CFC2" s="881"/>
      <c r="CFD2" s="881"/>
      <c r="CFE2" s="881"/>
      <c r="CFF2" s="881"/>
      <c r="CFG2" s="881"/>
      <c r="CFH2" s="881"/>
      <c r="CFI2" s="881"/>
      <c r="CFJ2" s="881"/>
      <c r="CFK2" s="881"/>
      <c r="CFL2" s="881"/>
      <c r="CFM2" s="881"/>
      <c r="CFN2" s="881"/>
      <c r="CFO2" s="881"/>
      <c r="CFP2" s="881"/>
      <c r="CFQ2" s="881"/>
      <c r="CFR2" s="881"/>
      <c r="CFS2" s="881"/>
      <c r="CFT2" s="881"/>
      <c r="CFU2" s="881"/>
      <c r="CFV2" s="881"/>
      <c r="CFW2" s="881"/>
      <c r="CFX2" s="881"/>
      <c r="CFY2" s="881"/>
      <c r="CFZ2" s="881"/>
      <c r="CGA2" s="881"/>
      <c r="CGB2" s="881"/>
      <c r="CGC2" s="881"/>
      <c r="CGD2" s="881"/>
      <c r="CGE2" s="881"/>
      <c r="CGF2" s="881"/>
      <c r="CGG2" s="881"/>
      <c r="CGH2" s="881"/>
      <c r="CGI2" s="881"/>
      <c r="CGJ2" s="881"/>
      <c r="CGK2" s="881"/>
      <c r="CGL2" s="881"/>
      <c r="CGM2" s="881"/>
      <c r="CGN2" s="881"/>
      <c r="CGO2" s="881"/>
      <c r="CGP2" s="881"/>
      <c r="CGQ2" s="881"/>
      <c r="CGR2" s="881"/>
      <c r="CGS2" s="881"/>
      <c r="CGT2" s="881"/>
      <c r="CGU2" s="881"/>
      <c r="CGV2" s="881"/>
      <c r="CGW2" s="881"/>
      <c r="CGX2" s="881"/>
      <c r="CGY2" s="881"/>
      <c r="CGZ2" s="881"/>
      <c r="CHA2" s="881"/>
      <c r="CHB2" s="881"/>
      <c r="CHC2" s="881"/>
      <c r="CHD2" s="881"/>
      <c r="CHE2" s="881"/>
      <c r="CHF2" s="881"/>
      <c r="CHG2" s="881"/>
      <c r="CHH2" s="881"/>
      <c r="CHI2" s="881"/>
      <c r="CHJ2" s="881"/>
      <c r="CHK2" s="881"/>
      <c r="CHL2" s="881"/>
      <c r="CHM2" s="881"/>
      <c r="CHN2" s="881"/>
      <c r="CHO2" s="881"/>
      <c r="CHP2" s="881"/>
      <c r="CHQ2" s="881"/>
      <c r="CHR2" s="881"/>
      <c r="CHS2" s="881"/>
      <c r="CHT2" s="881"/>
      <c r="CHU2" s="881"/>
      <c r="CHV2" s="881"/>
      <c r="CHW2" s="881"/>
      <c r="CHX2" s="881"/>
      <c r="CHY2" s="881"/>
      <c r="CHZ2" s="881"/>
      <c r="CIA2" s="881"/>
      <c r="CIB2" s="881"/>
      <c r="CIC2" s="881"/>
      <c r="CID2" s="881"/>
      <c r="CIE2" s="881"/>
      <c r="CIF2" s="881"/>
      <c r="CIG2" s="881"/>
      <c r="CIH2" s="881"/>
      <c r="CII2" s="881"/>
      <c r="CIJ2" s="881"/>
      <c r="CIK2" s="881"/>
      <c r="CIL2" s="881"/>
      <c r="CIM2" s="881"/>
      <c r="CIN2" s="881"/>
      <c r="CIO2" s="881"/>
      <c r="CIP2" s="881"/>
      <c r="CIQ2" s="881"/>
      <c r="CIR2" s="881"/>
      <c r="CIS2" s="881"/>
      <c r="CIT2" s="881"/>
      <c r="CIU2" s="881"/>
      <c r="CIV2" s="881"/>
      <c r="CIW2" s="881"/>
      <c r="CIX2" s="881"/>
      <c r="CIY2" s="881"/>
      <c r="CIZ2" s="881"/>
      <c r="CJA2" s="881"/>
      <c r="CJB2" s="881"/>
      <c r="CJC2" s="881"/>
      <c r="CJD2" s="881"/>
      <c r="CJE2" s="881"/>
      <c r="CJF2" s="881"/>
      <c r="CJG2" s="881"/>
      <c r="CJH2" s="881"/>
      <c r="CJI2" s="881"/>
      <c r="CJJ2" s="881"/>
      <c r="CJK2" s="881"/>
      <c r="CJL2" s="881"/>
      <c r="CJM2" s="881"/>
      <c r="CJN2" s="881"/>
      <c r="CJO2" s="881"/>
      <c r="CJP2" s="881"/>
      <c r="CJQ2" s="881"/>
      <c r="CJR2" s="881"/>
      <c r="CJS2" s="881"/>
      <c r="CJT2" s="881"/>
      <c r="CJU2" s="881"/>
      <c r="CJV2" s="881"/>
      <c r="CJW2" s="881"/>
      <c r="CJX2" s="881"/>
      <c r="CJY2" s="881"/>
      <c r="CJZ2" s="881"/>
      <c r="CKA2" s="881"/>
      <c r="CKB2" s="881"/>
      <c r="CKC2" s="881"/>
      <c r="CKD2" s="881"/>
      <c r="CKE2" s="881"/>
      <c r="CKF2" s="881"/>
      <c r="CKG2" s="881"/>
      <c r="CKH2" s="881"/>
      <c r="CKI2" s="881"/>
      <c r="CKJ2" s="881"/>
      <c r="CKK2" s="881"/>
      <c r="CKL2" s="881"/>
      <c r="CKM2" s="881"/>
      <c r="CKN2" s="881"/>
      <c r="CKO2" s="881"/>
      <c r="CKP2" s="881"/>
      <c r="CKQ2" s="881"/>
      <c r="CKR2" s="881"/>
      <c r="CKS2" s="881"/>
      <c r="CKT2" s="881"/>
      <c r="CKU2" s="881"/>
      <c r="CKV2" s="881"/>
      <c r="CKW2" s="881"/>
      <c r="CKX2" s="881"/>
      <c r="CKY2" s="881"/>
      <c r="CKZ2" s="881"/>
      <c r="CLA2" s="881"/>
      <c r="CLB2" s="881"/>
      <c r="CLC2" s="881"/>
      <c r="CLD2" s="881"/>
      <c r="CLE2" s="881"/>
      <c r="CLF2" s="881"/>
      <c r="CLG2" s="881"/>
      <c r="CLH2" s="881"/>
      <c r="CLI2" s="881"/>
      <c r="CLJ2" s="881"/>
      <c r="CLK2" s="881"/>
      <c r="CLL2" s="881"/>
      <c r="CLM2" s="881"/>
      <c r="CLN2" s="881"/>
      <c r="CLO2" s="881"/>
      <c r="CLP2" s="881"/>
      <c r="CLQ2" s="881"/>
      <c r="CLR2" s="881"/>
      <c r="CLS2" s="881"/>
      <c r="CLT2" s="881"/>
      <c r="CLU2" s="881"/>
      <c r="CLV2" s="881"/>
      <c r="CLW2" s="881"/>
      <c r="CLX2" s="881"/>
      <c r="CLY2" s="881"/>
      <c r="CLZ2" s="881"/>
      <c r="CMA2" s="881"/>
      <c r="CMB2" s="881"/>
      <c r="CMC2" s="881"/>
      <c r="CMD2" s="881"/>
      <c r="CME2" s="881"/>
      <c r="CMF2" s="881"/>
      <c r="CMG2" s="881"/>
      <c r="CMH2" s="881"/>
      <c r="CMI2" s="881"/>
      <c r="CMJ2" s="881"/>
      <c r="CMK2" s="881"/>
      <c r="CML2" s="881"/>
      <c r="CMM2" s="881"/>
      <c r="CMN2" s="881"/>
      <c r="CMO2" s="881"/>
      <c r="CMP2" s="881"/>
      <c r="CMQ2" s="881"/>
      <c r="CMR2" s="881"/>
      <c r="CMS2" s="881"/>
      <c r="CMT2" s="881"/>
      <c r="CMU2" s="881"/>
      <c r="CMV2" s="881"/>
      <c r="CMW2" s="881"/>
      <c r="CMX2" s="881"/>
      <c r="CMY2" s="881"/>
      <c r="CMZ2" s="881"/>
      <c r="CNA2" s="881"/>
      <c r="CNB2" s="881"/>
      <c r="CNC2" s="881"/>
      <c r="CND2" s="881"/>
      <c r="CNE2" s="881"/>
      <c r="CNF2" s="881"/>
      <c r="CNG2" s="881"/>
      <c r="CNH2" s="881"/>
      <c r="CNI2" s="881"/>
      <c r="CNJ2" s="881"/>
      <c r="CNK2" s="881"/>
      <c r="CNL2" s="881"/>
      <c r="CNM2" s="881"/>
      <c r="CNN2" s="881"/>
      <c r="CNO2" s="881"/>
      <c r="CNP2" s="881"/>
      <c r="CNQ2" s="881"/>
      <c r="CNR2" s="881"/>
      <c r="CNS2" s="881"/>
      <c r="CNT2" s="881"/>
      <c r="CNU2" s="881"/>
      <c r="CNV2" s="881"/>
      <c r="CNW2" s="881"/>
      <c r="CNX2" s="881"/>
      <c r="CNY2" s="881"/>
      <c r="CNZ2" s="881"/>
      <c r="COA2" s="881"/>
      <c r="COB2" s="881"/>
      <c r="COC2" s="881"/>
      <c r="COD2" s="881"/>
      <c r="COE2" s="881"/>
      <c r="COF2" s="881"/>
      <c r="COG2" s="881"/>
      <c r="COH2" s="881"/>
      <c r="COI2" s="881"/>
      <c r="COJ2" s="881"/>
      <c r="COK2" s="881"/>
      <c r="COL2" s="881"/>
      <c r="COM2" s="881"/>
      <c r="CON2" s="881"/>
      <c r="COO2" s="881"/>
      <c r="COP2" s="881"/>
      <c r="COQ2" s="881"/>
      <c r="COR2" s="881"/>
      <c r="COS2" s="881"/>
      <c r="COT2" s="881"/>
      <c r="COU2" s="881"/>
      <c r="COV2" s="881"/>
      <c r="COW2" s="881"/>
      <c r="COX2" s="881"/>
      <c r="COY2" s="881"/>
      <c r="COZ2" s="881"/>
      <c r="CPA2" s="881"/>
      <c r="CPB2" s="881"/>
      <c r="CPC2" s="881"/>
      <c r="CPD2" s="881"/>
      <c r="CPE2" s="881"/>
      <c r="CPF2" s="881"/>
      <c r="CPG2" s="881"/>
      <c r="CPH2" s="881"/>
      <c r="CPI2" s="881"/>
      <c r="CPJ2" s="881"/>
      <c r="CPK2" s="881"/>
      <c r="CPL2" s="881"/>
      <c r="CPM2" s="881"/>
      <c r="CPN2" s="881"/>
      <c r="CPO2" s="881"/>
      <c r="CPP2" s="881"/>
      <c r="CPQ2" s="881"/>
      <c r="CPR2" s="881"/>
      <c r="CPS2" s="881"/>
      <c r="CPT2" s="881"/>
      <c r="CPU2" s="881"/>
      <c r="CPV2" s="881"/>
      <c r="CPW2" s="881"/>
      <c r="CPX2" s="881"/>
      <c r="CPY2" s="881"/>
      <c r="CPZ2" s="881"/>
      <c r="CQA2" s="881"/>
      <c r="CQB2" s="881"/>
      <c r="CQC2" s="881"/>
      <c r="CQD2" s="881"/>
      <c r="CQE2" s="881"/>
      <c r="CQF2" s="881"/>
      <c r="CQG2" s="881"/>
      <c r="CQH2" s="881"/>
      <c r="CQI2" s="881"/>
      <c r="CQJ2" s="881"/>
      <c r="CQK2" s="881"/>
      <c r="CQL2" s="881"/>
      <c r="CQM2" s="881"/>
      <c r="CQN2" s="881"/>
      <c r="CQO2" s="881"/>
      <c r="CQP2" s="881"/>
      <c r="CQQ2" s="881"/>
      <c r="CQR2" s="881"/>
      <c r="CQS2" s="881"/>
      <c r="CQT2" s="881"/>
      <c r="CQU2" s="881"/>
      <c r="CQV2" s="881"/>
      <c r="CQW2" s="881"/>
      <c r="CQX2" s="881"/>
      <c r="CQY2" s="881"/>
      <c r="CQZ2" s="881"/>
      <c r="CRA2" s="881"/>
      <c r="CRB2" s="881"/>
      <c r="CRC2" s="881"/>
      <c r="CRD2" s="881"/>
      <c r="CRE2" s="881"/>
      <c r="CRF2" s="881"/>
      <c r="CRG2" s="881"/>
      <c r="CRH2" s="881"/>
      <c r="CRI2" s="881"/>
      <c r="CRJ2" s="881"/>
      <c r="CRK2" s="881"/>
      <c r="CRL2" s="881"/>
      <c r="CRM2" s="881"/>
      <c r="CRN2" s="881"/>
      <c r="CRO2" s="881"/>
      <c r="CRP2" s="881"/>
      <c r="CRQ2" s="881"/>
      <c r="CRR2" s="881"/>
      <c r="CRS2" s="881"/>
      <c r="CRT2" s="881"/>
      <c r="CRU2" s="881"/>
      <c r="CRV2" s="881"/>
      <c r="CRW2" s="881"/>
      <c r="CRX2" s="881"/>
      <c r="CRY2" s="881"/>
      <c r="CRZ2" s="881"/>
      <c r="CSA2" s="881"/>
      <c r="CSB2" s="881"/>
      <c r="CSC2" s="881"/>
      <c r="CSD2" s="881"/>
      <c r="CSE2" s="881"/>
      <c r="CSF2" s="881"/>
      <c r="CSG2" s="881"/>
      <c r="CSH2" s="881"/>
      <c r="CSI2" s="881"/>
      <c r="CSJ2" s="881"/>
      <c r="CSK2" s="881"/>
      <c r="CSL2" s="881"/>
      <c r="CSM2" s="881"/>
      <c r="CSN2" s="881"/>
      <c r="CSO2" s="881"/>
      <c r="CSP2" s="881"/>
      <c r="CSQ2" s="881"/>
      <c r="CSR2" s="881"/>
      <c r="CSS2" s="881"/>
      <c r="CST2" s="881"/>
      <c r="CSU2" s="881"/>
      <c r="CSV2" s="881"/>
      <c r="CSW2" s="881"/>
      <c r="CSX2" s="881"/>
      <c r="CSY2" s="881"/>
      <c r="CSZ2" s="881"/>
      <c r="CTA2" s="881"/>
      <c r="CTB2" s="881"/>
      <c r="CTC2" s="881"/>
      <c r="CTD2" s="881"/>
      <c r="CTE2" s="881"/>
      <c r="CTF2" s="881"/>
      <c r="CTG2" s="881"/>
      <c r="CTH2" s="881"/>
      <c r="CTI2" s="881"/>
      <c r="CTJ2" s="881"/>
      <c r="CTK2" s="881"/>
      <c r="CTL2" s="881"/>
      <c r="CTM2" s="881"/>
      <c r="CTN2" s="881"/>
      <c r="CTO2" s="881"/>
      <c r="CTP2" s="881"/>
      <c r="CTQ2" s="881"/>
      <c r="CTR2" s="881"/>
      <c r="CTS2" s="881"/>
      <c r="CTT2" s="881"/>
      <c r="CTU2" s="881"/>
      <c r="CTV2" s="881"/>
      <c r="CTW2" s="881"/>
      <c r="CTX2" s="881"/>
      <c r="CTY2" s="881"/>
      <c r="CTZ2" s="881"/>
      <c r="CUA2" s="881"/>
      <c r="CUB2" s="881"/>
      <c r="CUC2" s="881"/>
      <c r="CUD2" s="881"/>
      <c r="CUE2" s="881"/>
      <c r="CUF2" s="881"/>
      <c r="CUG2" s="881"/>
      <c r="CUH2" s="881"/>
      <c r="CUI2" s="881"/>
      <c r="CUJ2" s="881"/>
      <c r="CUK2" s="881"/>
      <c r="CUL2" s="881"/>
      <c r="CUM2" s="881"/>
      <c r="CUN2" s="881"/>
      <c r="CUO2" s="881"/>
      <c r="CUP2" s="881"/>
      <c r="CUQ2" s="881"/>
      <c r="CUR2" s="881"/>
      <c r="CUS2" s="881"/>
      <c r="CUT2" s="881"/>
      <c r="CUU2" s="881"/>
      <c r="CUV2" s="881"/>
      <c r="CUW2" s="881"/>
      <c r="CUX2" s="881"/>
      <c r="CUY2" s="881"/>
      <c r="CUZ2" s="881"/>
      <c r="CVA2" s="881"/>
      <c r="CVB2" s="881"/>
      <c r="CVC2" s="881"/>
      <c r="CVD2" s="881"/>
      <c r="CVE2" s="881"/>
      <c r="CVF2" s="881"/>
      <c r="CVG2" s="881"/>
      <c r="CVH2" s="881"/>
      <c r="CVI2" s="881"/>
      <c r="CVJ2" s="881"/>
      <c r="CVK2" s="881"/>
      <c r="CVL2" s="881"/>
      <c r="CVM2" s="881"/>
      <c r="CVN2" s="881"/>
      <c r="CVO2" s="881"/>
      <c r="CVP2" s="881"/>
      <c r="CVQ2" s="881"/>
      <c r="CVR2" s="881"/>
      <c r="CVS2" s="881"/>
      <c r="CVT2" s="881"/>
      <c r="CVU2" s="881"/>
      <c r="CVV2" s="881"/>
      <c r="CVW2" s="881"/>
      <c r="CVX2" s="881"/>
      <c r="CVY2" s="881"/>
      <c r="CVZ2" s="881"/>
      <c r="CWA2" s="881"/>
      <c r="CWB2" s="881"/>
      <c r="CWC2" s="881"/>
      <c r="CWD2" s="881"/>
      <c r="CWE2" s="881"/>
      <c r="CWF2" s="881"/>
      <c r="CWG2" s="881"/>
      <c r="CWH2" s="881"/>
      <c r="CWI2" s="881"/>
      <c r="CWJ2" s="881"/>
      <c r="CWK2" s="881"/>
      <c r="CWL2" s="881"/>
      <c r="CWM2" s="881"/>
      <c r="CWN2" s="881"/>
      <c r="CWO2" s="881"/>
      <c r="CWP2" s="881"/>
      <c r="CWQ2" s="881"/>
      <c r="CWR2" s="881"/>
      <c r="CWS2" s="881"/>
      <c r="CWT2" s="881"/>
      <c r="CWU2" s="881"/>
      <c r="CWV2" s="881"/>
      <c r="CWW2" s="881"/>
      <c r="CWX2" s="881"/>
      <c r="CWY2" s="881"/>
      <c r="CWZ2" s="881"/>
      <c r="CXA2" s="881"/>
      <c r="CXB2" s="881"/>
      <c r="CXC2" s="881"/>
      <c r="CXD2" s="881"/>
      <c r="CXE2" s="881"/>
      <c r="CXF2" s="881"/>
      <c r="CXG2" s="881"/>
      <c r="CXH2" s="881"/>
      <c r="CXI2" s="881"/>
      <c r="CXJ2" s="881"/>
      <c r="CXK2" s="881"/>
      <c r="CXL2" s="881"/>
      <c r="CXM2" s="881"/>
      <c r="CXN2" s="881"/>
      <c r="CXO2" s="881"/>
      <c r="CXP2" s="881"/>
      <c r="CXQ2" s="881"/>
      <c r="CXR2" s="881"/>
      <c r="CXS2" s="881"/>
      <c r="CXT2" s="881"/>
      <c r="CXU2" s="881"/>
      <c r="CXV2" s="881"/>
      <c r="CXW2" s="881"/>
      <c r="CXX2" s="881"/>
      <c r="CXY2" s="881"/>
      <c r="CXZ2" s="881"/>
      <c r="CYA2" s="881"/>
      <c r="CYB2" s="881"/>
      <c r="CYC2" s="881"/>
      <c r="CYD2" s="881"/>
      <c r="CYE2" s="881"/>
      <c r="CYF2" s="881"/>
      <c r="CYG2" s="881"/>
      <c r="CYH2" s="881"/>
      <c r="CYI2" s="881"/>
      <c r="CYJ2" s="881"/>
      <c r="CYK2" s="881"/>
      <c r="CYL2" s="881"/>
      <c r="CYM2" s="881"/>
      <c r="CYN2" s="881"/>
      <c r="CYO2" s="881"/>
      <c r="CYP2" s="881"/>
      <c r="CYQ2" s="881"/>
      <c r="CYR2" s="881"/>
      <c r="CYS2" s="881"/>
      <c r="CYT2" s="881"/>
      <c r="CYU2" s="881"/>
      <c r="CYV2" s="881"/>
      <c r="CYW2" s="881"/>
      <c r="CYX2" s="881"/>
      <c r="CYY2" s="881"/>
      <c r="CYZ2" s="881"/>
      <c r="CZA2" s="881"/>
      <c r="CZB2" s="881"/>
      <c r="CZC2" s="881"/>
      <c r="CZD2" s="881"/>
      <c r="CZE2" s="881"/>
      <c r="CZF2" s="881"/>
      <c r="CZG2" s="881"/>
      <c r="CZH2" s="881"/>
      <c r="CZI2" s="881"/>
      <c r="CZJ2" s="881"/>
      <c r="CZK2" s="881"/>
      <c r="CZL2" s="881"/>
      <c r="CZM2" s="881"/>
      <c r="CZN2" s="881"/>
      <c r="CZO2" s="881"/>
      <c r="CZP2" s="881"/>
      <c r="CZQ2" s="881"/>
      <c r="CZR2" s="881"/>
      <c r="CZS2" s="881"/>
      <c r="CZT2" s="881"/>
      <c r="CZU2" s="881"/>
      <c r="CZV2" s="881"/>
      <c r="CZW2" s="881"/>
      <c r="CZX2" s="881"/>
      <c r="CZY2" s="881"/>
      <c r="CZZ2" s="881"/>
      <c r="DAA2" s="881"/>
      <c r="DAB2" s="881"/>
      <c r="DAC2" s="881"/>
      <c r="DAD2" s="881"/>
      <c r="DAE2" s="881"/>
      <c r="DAF2" s="881"/>
      <c r="DAG2" s="881"/>
      <c r="DAH2" s="881"/>
      <c r="DAI2" s="881"/>
      <c r="DAJ2" s="881"/>
      <c r="DAK2" s="881"/>
      <c r="DAL2" s="881"/>
      <c r="DAM2" s="881"/>
      <c r="DAN2" s="881"/>
      <c r="DAO2" s="881"/>
      <c r="DAP2" s="881"/>
      <c r="DAQ2" s="881"/>
      <c r="DAR2" s="881"/>
      <c r="DAS2" s="881"/>
      <c r="DAT2" s="881"/>
      <c r="DAU2" s="881"/>
      <c r="DAV2" s="881"/>
      <c r="DAW2" s="881"/>
      <c r="DAX2" s="881"/>
      <c r="DAY2" s="881"/>
      <c r="DAZ2" s="881"/>
      <c r="DBA2" s="881"/>
      <c r="DBB2" s="881"/>
      <c r="DBC2" s="881"/>
      <c r="DBD2" s="881"/>
      <c r="DBE2" s="881"/>
      <c r="DBF2" s="881"/>
      <c r="DBG2" s="881"/>
      <c r="DBH2" s="881"/>
      <c r="DBI2" s="881"/>
      <c r="DBJ2" s="881"/>
      <c r="DBK2" s="881"/>
      <c r="DBL2" s="881"/>
      <c r="DBM2" s="881"/>
      <c r="DBN2" s="881"/>
      <c r="DBO2" s="881"/>
      <c r="DBP2" s="881"/>
      <c r="DBQ2" s="881"/>
      <c r="DBR2" s="881"/>
      <c r="DBS2" s="881"/>
      <c r="DBT2" s="881"/>
      <c r="DBU2" s="881"/>
      <c r="DBV2" s="881"/>
      <c r="DBW2" s="881"/>
      <c r="DBX2" s="881"/>
      <c r="DBY2" s="881"/>
      <c r="DBZ2" s="881"/>
      <c r="DCA2" s="881"/>
      <c r="DCB2" s="881"/>
      <c r="DCC2" s="881"/>
      <c r="DCD2" s="881"/>
      <c r="DCE2" s="881"/>
      <c r="DCF2" s="881"/>
      <c r="DCG2" s="881"/>
      <c r="DCH2" s="881"/>
      <c r="DCI2" s="881"/>
      <c r="DCJ2" s="881"/>
      <c r="DCK2" s="881"/>
      <c r="DCL2" s="881"/>
      <c r="DCM2" s="881"/>
      <c r="DCN2" s="881"/>
      <c r="DCO2" s="881"/>
      <c r="DCP2" s="881"/>
      <c r="DCQ2" s="881"/>
      <c r="DCR2" s="881"/>
      <c r="DCS2" s="881"/>
      <c r="DCT2" s="881"/>
      <c r="DCU2" s="881"/>
      <c r="DCV2" s="881"/>
      <c r="DCW2" s="881"/>
      <c r="DCX2" s="881"/>
      <c r="DCY2" s="881"/>
      <c r="DCZ2" s="881"/>
      <c r="DDA2" s="881"/>
      <c r="DDB2" s="881"/>
      <c r="DDC2" s="881"/>
      <c r="DDD2" s="881"/>
      <c r="DDE2" s="881"/>
      <c r="DDF2" s="881"/>
      <c r="DDG2" s="881"/>
      <c r="DDH2" s="881"/>
      <c r="DDI2" s="881"/>
      <c r="DDJ2" s="881"/>
      <c r="DDK2" s="881"/>
      <c r="DDL2" s="881"/>
      <c r="DDM2" s="881"/>
      <c r="DDN2" s="881"/>
      <c r="DDO2" s="881"/>
      <c r="DDP2" s="881"/>
      <c r="DDQ2" s="881"/>
      <c r="DDR2" s="881"/>
      <c r="DDS2" s="881"/>
      <c r="DDT2" s="881"/>
      <c r="DDU2" s="881"/>
      <c r="DDV2" s="881"/>
      <c r="DDW2" s="881"/>
      <c r="DDX2" s="881"/>
      <c r="DDY2" s="881"/>
      <c r="DDZ2" s="881"/>
      <c r="DEA2" s="881"/>
      <c r="DEB2" s="881"/>
      <c r="DEC2" s="881"/>
      <c r="DED2" s="881"/>
      <c r="DEE2" s="881"/>
      <c r="DEF2" s="881"/>
      <c r="DEG2" s="881"/>
      <c r="DEH2" s="881"/>
      <c r="DEI2" s="881"/>
      <c r="DEJ2" s="881"/>
      <c r="DEK2" s="881"/>
      <c r="DEL2" s="881"/>
      <c r="DEM2" s="881"/>
      <c r="DEN2" s="881"/>
      <c r="DEO2" s="881"/>
      <c r="DEP2" s="881"/>
      <c r="DEQ2" s="881"/>
      <c r="DER2" s="881"/>
      <c r="DES2" s="881"/>
      <c r="DET2" s="881"/>
      <c r="DEU2" s="881"/>
      <c r="DEV2" s="881"/>
      <c r="DEW2" s="881"/>
      <c r="DEX2" s="881"/>
      <c r="DEY2" s="881"/>
      <c r="DEZ2" s="881"/>
      <c r="DFA2" s="881"/>
      <c r="DFB2" s="881"/>
      <c r="DFC2" s="881"/>
      <c r="DFD2" s="881"/>
      <c r="DFE2" s="881"/>
      <c r="DFF2" s="881"/>
      <c r="DFG2" s="881"/>
      <c r="DFH2" s="881"/>
      <c r="DFI2" s="881"/>
      <c r="DFJ2" s="881"/>
      <c r="DFK2" s="881"/>
      <c r="DFL2" s="881"/>
      <c r="DFM2" s="881"/>
      <c r="DFN2" s="881"/>
      <c r="DFO2" s="881"/>
      <c r="DFP2" s="881"/>
      <c r="DFQ2" s="881"/>
      <c r="DFR2" s="881"/>
      <c r="DFS2" s="881"/>
      <c r="DFT2" s="881"/>
      <c r="DFU2" s="881"/>
      <c r="DFV2" s="881"/>
      <c r="DFW2" s="881"/>
      <c r="DFX2" s="881"/>
      <c r="DFY2" s="881"/>
      <c r="DFZ2" s="881"/>
      <c r="DGA2" s="881"/>
      <c r="DGB2" s="881"/>
      <c r="DGC2" s="881"/>
      <c r="DGD2" s="881"/>
      <c r="DGE2" s="881"/>
      <c r="DGF2" s="881"/>
      <c r="DGG2" s="881"/>
      <c r="DGH2" s="881"/>
      <c r="DGI2" s="881"/>
      <c r="DGJ2" s="881"/>
      <c r="DGK2" s="881"/>
      <c r="DGL2" s="881"/>
      <c r="DGM2" s="881"/>
      <c r="DGN2" s="881"/>
      <c r="DGO2" s="881"/>
      <c r="DGP2" s="881"/>
      <c r="DGQ2" s="881"/>
      <c r="DGR2" s="881"/>
      <c r="DGS2" s="881"/>
      <c r="DGT2" s="881"/>
      <c r="DGU2" s="881"/>
      <c r="DGV2" s="881"/>
      <c r="DGW2" s="881"/>
      <c r="DGX2" s="881"/>
      <c r="DGY2" s="881"/>
      <c r="DGZ2" s="881"/>
      <c r="DHA2" s="881"/>
      <c r="DHB2" s="881"/>
      <c r="DHC2" s="881"/>
      <c r="DHD2" s="881"/>
      <c r="DHE2" s="881"/>
      <c r="DHF2" s="881"/>
      <c r="DHG2" s="881"/>
      <c r="DHH2" s="881"/>
      <c r="DHI2" s="881"/>
      <c r="DHJ2" s="881"/>
      <c r="DHK2" s="881"/>
      <c r="DHL2" s="881"/>
      <c r="DHM2" s="881"/>
      <c r="DHN2" s="881"/>
      <c r="DHO2" s="881"/>
      <c r="DHP2" s="881"/>
      <c r="DHQ2" s="881"/>
      <c r="DHR2" s="881"/>
      <c r="DHS2" s="881"/>
      <c r="DHT2" s="881"/>
      <c r="DHU2" s="881"/>
      <c r="DHV2" s="881"/>
      <c r="DHW2" s="881"/>
      <c r="DHX2" s="881"/>
      <c r="DHY2" s="881"/>
      <c r="DHZ2" s="881"/>
      <c r="DIA2" s="881"/>
      <c r="DIB2" s="881"/>
      <c r="DIC2" s="881"/>
      <c r="DID2" s="881"/>
      <c r="DIE2" s="881"/>
      <c r="DIF2" s="881"/>
      <c r="DIG2" s="881"/>
      <c r="DIH2" s="881"/>
      <c r="DII2" s="881"/>
      <c r="DIJ2" s="881"/>
      <c r="DIK2" s="881"/>
      <c r="DIL2" s="881"/>
      <c r="DIM2" s="881"/>
      <c r="DIN2" s="881"/>
      <c r="DIO2" s="881"/>
      <c r="DIP2" s="881"/>
      <c r="DIQ2" s="881"/>
      <c r="DIR2" s="881"/>
      <c r="DIS2" s="881"/>
      <c r="DIT2" s="881"/>
      <c r="DIU2" s="881"/>
      <c r="DIV2" s="881"/>
      <c r="DIW2" s="881"/>
      <c r="DIX2" s="881"/>
      <c r="DIY2" s="881"/>
      <c r="DIZ2" s="881"/>
      <c r="DJA2" s="881"/>
      <c r="DJB2" s="881"/>
      <c r="DJC2" s="881"/>
      <c r="DJD2" s="881"/>
      <c r="DJE2" s="881"/>
      <c r="DJF2" s="881"/>
      <c r="DJG2" s="881"/>
      <c r="DJH2" s="881"/>
      <c r="DJI2" s="881"/>
      <c r="DJJ2" s="881"/>
      <c r="DJK2" s="881"/>
      <c r="DJL2" s="881"/>
      <c r="DJM2" s="881"/>
      <c r="DJN2" s="881"/>
      <c r="DJO2" s="881"/>
      <c r="DJP2" s="881"/>
      <c r="DJQ2" s="881"/>
      <c r="DJR2" s="881"/>
      <c r="DJS2" s="881"/>
      <c r="DJT2" s="881"/>
      <c r="DJU2" s="881"/>
      <c r="DJV2" s="881"/>
      <c r="DJW2" s="881"/>
      <c r="DJX2" s="881"/>
      <c r="DJY2" s="881"/>
      <c r="DJZ2" s="881"/>
      <c r="DKA2" s="881"/>
      <c r="DKB2" s="881"/>
      <c r="DKC2" s="881"/>
      <c r="DKD2" s="881"/>
      <c r="DKE2" s="881"/>
      <c r="DKF2" s="881"/>
      <c r="DKG2" s="881"/>
      <c r="DKH2" s="881"/>
      <c r="DKI2" s="881"/>
      <c r="DKJ2" s="881"/>
      <c r="DKK2" s="881"/>
      <c r="DKL2" s="881"/>
      <c r="DKM2" s="881"/>
      <c r="DKN2" s="881"/>
      <c r="DKO2" s="881"/>
      <c r="DKP2" s="881"/>
      <c r="DKQ2" s="881"/>
      <c r="DKR2" s="881"/>
      <c r="DKS2" s="881"/>
      <c r="DKT2" s="881"/>
      <c r="DKU2" s="881"/>
      <c r="DKV2" s="881"/>
      <c r="DKW2" s="881"/>
      <c r="DKX2" s="881"/>
      <c r="DKY2" s="881"/>
      <c r="DKZ2" s="881"/>
      <c r="DLA2" s="881"/>
      <c r="DLB2" s="881"/>
      <c r="DLC2" s="881"/>
      <c r="DLD2" s="881"/>
      <c r="DLE2" s="881"/>
      <c r="DLF2" s="881"/>
      <c r="DLG2" s="881"/>
      <c r="DLH2" s="881"/>
      <c r="DLI2" s="881"/>
      <c r="DLJ2" s="881"/>
      <c r="DLK2" s="881"/>
      <c r="DLL2" s="881"/>
      <c r="DLM2" s="881"/>
      <c r="DLN2" s="881"/>
      <c r="DLO2" s="881"/>
      <c r="DLP2" s="881"/>
      <c r="DLQ2" s="881"/>
      <c r="DLR2" s="881"/>
      <c r="DLS2" s="881"/>
      <c r="DLT2" s="881"/>
      <c r="DLU2" s="881"/>
      <c r="DLV2" s="881"/>
      <c r="DLW2" s="881"/>
      <c r="DLX2" s="881"/>
      <c r="DLY2" s="881"/>
      <c r="DLZ2" s="881"/>
      <c r="DMA2" s="881"/>
      <c r="DMB2" s="881"/>
      <c r="DMC2" s="881"/>
      <c r="DMD2" s="881"/>
      <c r="DME2" s="881"/>
      <c r="DMF2" s="881"/>
      <c r="DMG2" s="881"/>
      <c r="DMH2" s="881"/>
      <c r="DMI2" s="881"/>
      <c r="DMJ2" s="881"/>
      <c r="DMK2" s="881"/>
      <c r="DML2" s="881"/>
      <c r="DMM2" s="881"/>
      <c r="DMN2" s="881"/>
      <c r="DMO2" s="881"/>
      <c r="DMP2" s="881"/>
      <c r="DMQ2" s="881"/>
      <c r="DMR2" s="881"/>
      <c r="DMS2" s="881"/>
      <c r="DMT2" s="881"/>
      <c r="DMU2" s="881"/>
      <c r="DMV2" s="881"/>
      <c r="DMW2" s="881"/>
      <c r="DMX2" s="881"/>
      <c r="DMY2" s="881"/>
      <c r="DMZ2" s="881"/>
      <c r="DNA2" s="881"/>
      <c r="DNB2" s="881"/>
      <c r="DNC2" s="881"/>
      <c r="DND2" s="881"/>
      <c r="DNE2" s="881"/>
      <c r="DNF2" s="881"/>
      <c r="DNG2" s="881"/>
      <c r="DNH2" s="881"/>
      <c r="DNI2" s="881"/>
      <c r="DNJ2" s="881"/>
      <c r="DNK2" s="881"/>
      <c r="DNL2" s="881"/>
      <c r="DNM2" s="881"/>
      <c r="DNN2" s="881"/>
      <c r="DNO2" s="881"/>
      <c r="DNP2" s="881"/>
      <c r="DNQ2" s="881"/>
      <c r="DNR2" s="881"/>
      <c r="DNS2" s="881"/>
      <c r="DNT2" s="881"/>
      <c r="DNU2" s="881"/>
      <c r="DNV2" s="881"/>
      <c r="DNW2" s="881"/>
      <c r="DNX2" s="881"/>
      <c r="DNY2" s="881"/>
      <c r="DNZ2" s="881"/>
      <c r="DOA2" s="881"/>
      <c r="DOB2" s="881"/>
      <c r="DOC2" s="881"/>
      <c r="DOD2" s="881"/>
      <c r="DOE2" s="881"/>
      <c r="DOF2" s="881"/>
      <c r="DOG2" s="881"/>
      <c r="DOH2" s="881"/>
      <c r="DOI2" s="881"/>
      <c r="DOJ2" s="881"/>
      <c r="DOK2" s="881"/>
      <c r="DOL2" s="881"/>
      <c r="DOM2" s="881"/>
      <c r="DON2" s="881"/>
      <c r="DOO2" s="881"/>
      <c r="DOP2" s="881"/>
      <c r="DOQ2" s="881"/>
      <c r="DOR2" s="881"/>
      <c r="DOS2" s="881"/>
      <c r="DOT2" s="881"/>
      <c r="DOU2" s="881"/>
      <c r="DOV2" s="881"/>
      <c r="DOW2" s="881"/>
      <c r="DOX2" s="881"/>
      <c r="DOY2" s="881"/>
      <c r="DOZ2" s="881"/>
      <c r="DPA2" s="881"/>
      <c r="DPB2" s="881"/>
      <c r="DPC2" s="881"/>
      <c r="DPD2" s="881"/>
      <c r="DPE2" s="881"/>
      <c r="DPF2" s="881"/>
      <c r="DPG2" s="881"/>
      <c r="DPH2" s="881"/>
      <c r="DPI2" s="881"/>
      <c r="DPJ2" s="881"/>
      <c r="DPK2" s="881"/>
      <c r="DPL2" s="881"/>
      <c r="DPM2" s="881"/>
      <c r="DPN2" s="881"/>
      <c r="DPO2" s="881"/>
      <c r="DPP2" s="881"/>
      <c r="DPQ2" s="881"/>
      <c r="DPR2" s="881"/>
      <c r="DPS2" s="881"/>
      <c r="DPT2" s="881"/>
      <c r="DPU2" s="881"/>
      <c r="DPV2" s="881"/>
      <c r="DPW2" s="881"/>
      <c r="DPX2" s="881"/>
      <c r="DPY2" s="881"/>
      <c r="DPZ2" s="881"/>
      <c r="DQA2" s="881"/>
      <c r="DQB2" s="881"/>
      <c r="DQC2" s="881"/>
      <c r="DQD2" s="881"/>
      <c r="DQE2" s="881"/>
      <c r="DQF2" s="881"/>
      <c r="DQG2" s="881"/>
      <c r="DQH2" s="881"/>
      <c r="DQI2" s="881"/>
      <c r="DQJ2" s="881"/>
      <c r="DQK2" s="881"/>
      <c r="DQL2" s="881"/>
      <c r="DQM2" s="881"/>
      <c r="DQN2" s="881"/>
      <c r="DQO2" s="881"/>
      <c r="DQP2" s="881"/>
      <c r="DQQ2" s="881"/>
      <c r="DQR2" s="881"/>
      <c r="DQS2" s="881"/>
      <c r="DQT2" s="881"/>
      <c r="DQU2" s="881"/>
      <c r="DQV2" s="881"/>
      <c r="DQW2" s="881"/>
      <c r="DQX2" s="881"/>
      <c r="DQY2" s="881"/>
      <c r="DQZ2" s="881"/>
      <c r="DRA2" s="881"/>
      <c r="DRB2" s="881"/>
      <c r="DRC2" s="881"/>
      <c r="DRD2" s="881"/>
      <c r="DRE2" s="881"/>
      <c r="DRF2" s="881"/>
      <c r="DRG2" s="881"/>
      <c r="DRH2" s="881"/>
      <c r="DRI2" s="881"/>
      <c r="DRJ2" s="881"/>
      <c r="DRK2" s="881"/>
      <c r="DRL2" s="881"/>
      <c r="DRM2" s="881"/>
      <c r="DRN2" s="881"/>
      <c r="DRO2" s="881"/>
      <c r="DRP2" s="881"/>
      <c r="DRQ2" s="881"/>
      <c r="DRR2" s="881"/>
      <c r="DRS2" s="881"/>
      <c r="DRT2" s="881"/>
      <c r="DRU2" s="881"/>
      <c r="DRV2" s="881"/>
      <c r="DRW2" s="881"/>
      <c r="DRX2" s="881"/>
      <c r="DRY2" s="881"/>
      <c r="DRZ2" s="881"/>
      <c r="DSA2" s="881"/>
      <c r="DSB2" s="881"/>
      <c r="DSC2" s="881"/>
      <c r="DSD2" s="881"/>
      <c r="DSE2" s="881"/>
      <c r="DSF2" s="881"/>
      <c r="DSG2" s="881"/>
      <c r="DSH2" s="881"/>
      <c r="DSI2" s="881"/>
      <c r="DSJ2" s="881"/>
      <c r="DSK2" s="881"/>
      <c r="DSL2" s="881"/>
      <c r="DSM2" s="881"/>
      <c r="DSN2" s="881"/>
      <c r="DSO2" s="881"/>
      <c r="DSP2" s="881"/>
      <c r="DSQ2" s="881"/>
      <c r="DSR2" s="881"/>
      <c r="DSS2" s="881"/>
      <c r="DST2" s="881"/>
      <c r="DSU2" s="881"/>
      <c r="DSV2" s="881"/>
      <c r="DSW2" s="881"/>
      <c r="DSX2" s="881"/>
      <c r="DSY2" s="881"/>
      <c r="DSZ2" s="881"/>
      <c r="DTA2" s="881"/>
      <c r="DTB2" s="881"/>
      <c r="DTC2" s="881"/>
      <c r="DTD2" s="881"/>
      <c r="DTE2" s="881"/>
      <c r="DTF2" s="881"/>
      <c r="DTG2" s="881"/>
      <c r="DTH2" s="881"/>
      <c r="DTI2" s="881"/>
      <c r="DTJ2" s="881"/>
      <c r="DTK2" s="881"/>
      <c r="DTL2" s="881"/>
      <c r="DTM2" s="881"/>
      <c r="DTN2" s="881"/>
      <c r="DTO2" s="881"/>
      <c r="DTP2" s="881"/>
      <c r="DTQ2" s="881"/>
      <c r="DTR2" s="881"/>
      <c r="DTS2" s="881"/>
      <c r="DTT2" s="881"/>
      <c r="DTU2" s="881"/>
      <c r="DTV2" s="881"/>
      <c r="DTW2" s="881"/>
      <c r="DTX2" s="881"/>
      <c r="DTY2" s="881"/>
      <c r="DTZ2" s="881"/>
      <c r="DUA2" s="881"/>
      <c r="DUB2" s="881"/>
      <c r="DUC2" s="881"/>
      <c r="DUD2" s="881"/>
      <c r="DUE2" s="881"/>
      <c r="DUF2" s="881"/>
      <c r="DUG2" s="881"/>
      <c r="DUH2" s="881"/>
      <c r="DUI2" s="881"/>
      <c r="DUJ2" s="881"/>
      <c r="DUK2" s="881"/>
      <c r="DUL2" s="881"/>
      <c r="DUM2" s="881"/>
      <c r="DUN2" s="881"/>
      <c r="DUO2" s="881"/>
      <c r="DUP2" s="881"/>
      <c r="DUQ2" s="881"/>
      <c r="DUR2" s="881"/>
      <c r="DUS2" s="881"/>
      <c r="DUT2" s="881"/>
      <c r="DUU2" s="881"/>
      <c r="DUV2" s="881"/>
      <c r="DUW2" s="881"/>
      <c r="DUX2" s="881"/>
      <c r="DUY2" s="881"/>
      <c r="DUZ2" s="881"/>
      <c r="DVA2" s="881"/>
      <c r="DVB2" s="881"/>
      <c r="DVC2" s="881"/>
      <c r="DVD2" s="881"/>
      <c r="DVE2" s="881"/>
      <c r="DVF2" s="881"/>
      <c r="DVG2" s="881"/>
      <c r="DVH2" s="881"/>
      <c r="DVI2" s="881"/>
      <c r="DVJ2" s="881"/>
      <c r="DVK2" s="881"/>
      <c r="DVL2" s="881"/>
      <c r="DVM2" s="881"/>
      <c r="DVN2" s="881"/>
      <c r="DVO2" s="881"/>
      <c r="DVP2" s="881"/>
      <c r="DVQ2" s="881"/>
      <c r="DVR2" s="881"/>
      <c r="DVS2" s="881"/>
      <c r="DVT2" s="881"/>
      <c r="DVU2" s="881"/>
      <c r="DVV2" s="881"/>
      <c r="DVW2" s="881"/>
      <c r="DVX2" s="881"/>
      <c r="DVY2" s="881"/>
      <c r="DVZ2" s="881"/>
      <c r="DWA2" s="881"/>
      <c r="DWB2" s="881"/>
      <c r="DWC2" s="881"/>
      <c r="DWD2" s="881"/>
      <c r="DWE2" s="881"/>
      <c r="DWF2" s="881"/>
      <c r="DWG2" s="881"/>
      <c r="DWH2" s="881"/>
      <c r="DWI2" s="881"/>
      <c r="DWJ2" s="881"/>
      <c r="DWK2" s="881"/>
      <c r="DWL2" s="881"/>
      <c r="DWM2" s="881"/>
      <c r="DWN2" s="881"/>
      <c r="DWO2" s="881"/>
      <c r="DWP2" s="881"/>
      <c r="DWQ2" s="881"/>
      <c r="DWR2" s="881"/>
      <c r="DWS2" s="881"/>
      <c r="DWT2" s="881"/>
      <c r="DWU2" s="881"/>
      <c r="DWV2" s="881"/>
      <c r="DWW2" s="881"/>
      <c r="DWX2" s="881"/>
      <c r="DWY2" s="881"/>
      <c r="DWZ2" s="881"/>
      <c r="DXA2" s="881"/>
      <c r="DXB2" s="881"/>
      <c r="DXC2" s="881"/>
      <c r="DXD2" s="881"/>
      <c r="DXE2" s="881"/>
      <c r="DXF2" s="881"/>
      <c r="DXG2" s="881"/>
      <c r="DXH2" s="881"/>
      <c r="DXI2" s="881"/>
      <c r="DXJ2" s="881"/>
      <c r="DXK2" s="881"/>
      <c r="DXL2" s="881"/>
      <c r="DXM2" s="881"/>
      <c r="DXN2" s="881"/>
      <c r="DXO2" s="881"/>
      <c r="DXP2" s="881"/>
      <c r="DXQ2" s="881"/>
      <c r="DXR2" s="881"/>
      <c r="DXS2" s="881"/>
      <c r="DXT2" s="881"/>
      <c r="DXU2" s="881"/>
      <c r="DXV2" s="881"/>
      <c r="DXW2" s="881"/>
      <c r="DXX2" s="881"/>
      <c r="DXY2" s="881"/>
      <c r="DXZ2" s="881"/>
      <c r="DYA2" s="881"/>
      <c r="DYB2" s="881"/>
      <c r="DYC2" s="881"/>
      <c r="DYD2" s="881"/>
      <c r="DYE2" s="881"/>
      <c r="DYF2" s="881"/>
      <c r="DYG2" s="881"/>
      <c r="DYH2" s="881"/>
      <c r="DYI2" s="881"/>
      <c r="DYJ2" s="881"/>
      <c r="DYK2" s="881"/>
      <c r="DYL2" s="881"/>
      <c r="DYM2" s="881"/>
      <c r="DYN2" s="881"/>
      <c r="DYO2" s="881"/>
      <c r="DYP2" s="881"/>
      <c r="DYQ2" s="881"/>
      <c r="DYR2" s="881"/>
      <c r="DYS2" s="881"/>
      <c r="DYT2" s="881"/>
      <c r="DYU2" s="881"/>
      <c r="DYV2" s="881"/>
      <c r="DYW2" s="881"/>
      <c r="DYX2" s="881"/>
      <c r="DYY2" s="881"/>
      <c r="DYZ2" s="881"/>
      <c r="DZA2" s="881"/>
      <c r="DZB2" s="881"/>
      <c r="DZC2" s="881"/>
      <c r="DZD2" s="881"/>
      <c r="DZE2" s="881"/>
      <c r="DZF2" s="881"/>
      <c r="DZG2" s="881"/>
      <c r="DZH2" s="881"/>
      <c r="DZI2" s="881"/>
      <c r="DZJ2" s="881"/>
      <c r="DZK2" s="881"/>
      <c r="DZL2" s="881"/>
      <c r="DZM2" s="881"/>
      <c r="DZN2" s="881"/>
      <c r="DZO2" s="881"/>
      <c r="DZP2" s="881"/>
      <c r="DZQ2" s="881"/>
      <c r="DZR2" s="881"/>
      <c r="DZS2" s="881"/>
      <c r="DZT2" s="881"/>
      <c r="DZU2" s="881"/>
      <c r="DZV2" s="881"/>
      <c r="DZW2" s="881"/>
      <c r="DZX2" s="881"/>
      <c r="DZY2" s="881"/>
      <c r="DZZ2" s="881"/>
      <c r="EAA2" s="881"/>
      <c r="EAB2" s="881"/>
      <c r="EAC2" s="881"/>
      <c r="EAD2" s="881"/>
      <c r="EAE2" s="881"/>
      <c r="EAF2" s="881"/>
      <c r="EAG2" s="881"/>
      <c r="EAH2" s="881"/>
      <c r="EAI2" s="881"/>
      <c r="EAJ2" s="881"/>
      <c r="EAK2" s="881"/>
      <c r="EAL2" s="881"/>
      <c r="EAM2" s="881"/>
      <c r="EAN2" s="881"/>
      <c r="EAO2" s="881"/>
      <c r="EAP2" s="881"/>
      <c r="EAQ2" s="881"/>
      <c r="EAR2" s="881"/>
      <c r="EAS2" s="881"/>
      <c r="EAT2" s="881"/>
      <c r="EAU2" s="881"/>
      <c r="EAV2" s="881"/>
      <c r="EAW2" s="881"/>
      <c r="EAX2" s="881"/>
      <c r="EAY2" s="881"/>
      <c r="EAZ2" s="881"/>
      <c r="EBA2" s="881"/>
      <c r="EBB2" s="881"/>
      <c r="EBC2" s="881"/>
      <c r="EBD2" s="881"/>
      <c r="EBE2" s="881"/>
      <c r="EBF2" s="881"/>
      <c r="EBG2" s="881"/>
      <c r="EBH2" s="881"/>
      <c r="EBI2" s="881"/>
      <c r="EBJ2" s="881"/>
      <c r="EBK2" s="881"/>
      <c r="EBL2" s="881"/>
      <c r="EBM2" s="881"/>
      <c r="EBN2" s="881"/>
      <c r="EBO2" s="881"/>
      <c r="EBP2" s="881"/>
      <c r="EBQ2" s="881"/>
      <c r="EBR2" s="881"/>
      <c r="EBS2" s="881"/>
      <c r="EBT2" s="881"/>
      <c r="EBU2" s="881"/>
      <c r="EBV2" s="881"/>
      <c r="EBW2" s="881"/>
      <c r="EBX2" s="881"/>
      <c r="EBY2" s="881"/>
      <c r="EBZ2" s="881"/>
      <c r="ECA2" s="881"/>
      <c r="ECB2" s="881"/>
      <c r="ECC2" s="881"/>
      <c r="ECD2" s="881"/>
      <c r="ECE2" s="881"/>
      <c r="ECF2" s="881"/>
      <c r="ECG2" s="881"/>
      <c r="ECH2" s="881"/>
      <c r="ECI2" s="881"/>
      <c r="ECJ2" s="881"/>
      <c r="ECK2" s="881"/>
      <c r="ECL2" s="881"/>
      <c r="ECM2" s="881"/>
      <c r="ECN2" s="881"/>
      <c r="ECO2" s="881"/>
      <c r="ECP2" s="881"/>
      <c r="ECQ2" s="881"/>
      <c r="ECR2" s="881"/>
      <c r="ECS2" s="881"/>
      <c r="ECT2" s="881"/>
      <c r="ECU2" s="881"/>
      <c r="ECV2" s="881"/>
      <c r="ECW2" s="881"/>
      <c r="ECX2" s="881"/>
      <c r="ECY2" s="881"/>
      <c r="ECZ2" s="881"/>
      <c r="EDA2" s="881"/>
      <c r="EDB2" s="881"/>
      <c r="EDC2" s="881"/>
      <c r="EDD2" s="881"/>
      <c r="EDE2" s="881"/>
      <c r="EDF2" s="881"/>
      <c r="EDG2" s="881"/>
      <c r="EDH2" s="881"/>
      <c r="EDI2" s="881"/>
      <c r="EDJ2" s="881"/>
      <c r="EDK2" s="881"/>
      <c r="EDL2" s="881"/>
      <c r="EDM2" s="881"/>
      <c r="EDN2" s="881"/>
      <c r="EDO2" s="881"/>
      <c r="EDP2" s="881"/>
      <c r="EDQ2" s="881"/>
      <c r="EDR2" s="881"/>
      <c r="EDS2" s="881"/>
      <c r="EDT2" s="881"/>
      <c r="EDU2" s="881"/>
      <c r="EDV2" s="881"/>
      <c r="EDW2" s="881"/>
      <c r="EDX2" s="881"/>
      <c r="EDY2" s="881"/>
      <c r="EDZ2" s="881"/>
      <c r="EEA2" s="881"/>
      <c r="EEB2" s="881"/>
      <c r="EEC2" s="881"/>
      <c r="EED2" s="881"/>
      <c r="EEE2" s="881"/>
      <c r="EEF2" s="881"/>
      <c r="EEG2" s="881"/>
      <c r="EEH2" s="881"/>
      <c r="EEI2" s="881"/>
      <c r="EEJ2" s="881"/>
      <c r="EEK2" s="881"/>
      <c r="EEL2" s="881"/>
      <c r="EEM2" s="881"/>
      <c r="EEN2" s="881"/>
      <c r="EEO2" s="881"/>
      <c r="EEP2" s="881"/>
      <c r="EEQ2" s="881"/>
      <c r="EER2" s="881"/>
      <c r="EES2" s="881"/>
      <c r="EET2" s="881"/>
      <c r="EEU2" s="881"/>
      <c r="EEV2" s="881"/>
      <c r="EEW2" s="881"/>
      <c r="EEX2" s="881"/>
      <c r="EEY2" s="881"/>
      <c r="EEZ2" s="881"/>
      <c r="EFA2" s="881"/>
      <c r="EFB2" s="881"/>
      <c r="EFC2" s="881"/>
      <c r="EFD2" s="881"/>
      <c r="EFE2" s="881"/>
      <c r="EFF2" s="881"/>
      <c r="EFG2" s="881"/>
      <c r="EFH2" s="881"/>
      <c r="EFI2" s="881"/>
      <c r="EFJ2" s="881"/>
      <c r="EFK2" s="881"/>
      <c r="EFL2" s="881"/>
      <c r="EFM2" s="881"/>
      <c r="EFN2" s="881"/>
      <c r="EFO2" s="881"/>
      <c r="EFP2" s="881"/>
      <c r="EFQ2" s="881"/>
      <c r="EFR2" s="881"/>
      <c r="EFS2" s="881"/>
      <c r="EFT2" s="881"/>
      <c r="EFU2" s="881"/>
      <c r="EFV2" s="881"/>
      <c r="EFW2" s="881"/>
      <c r="EFX2" s="881"/>
      <c r="EFY2" s="881"/>
      <c r="EFZ2" s="881"/>
      <c r="EGA2" s="881"/>
      <c r="EGB2" s="881"/>
      <c r="EGC2" s="881"/>
      <c r="EGD2" s="881"/>
      <c r="EGE2" s="881"/>
      <c r="EGF2" s="881"/>
      <c r="EGG2" s="881"/>
      <c r="EGH2" s="881"/>
      <c r="EGI2" s="881"/>
      <c r="EGJ2" s="881"/>
      <c r="EGK2" s="881"/>
      <c r="EGL2" s="881"/>
      <c r="EGM2" s="881"/>
      <c r="EGN2" s="881"/>
      <c r="EGO2" s="881"/>
      <c r="EGP2" s="881"/>
      <c r="EGQ2" s="881"/>
      <c r="EGR2" s="881"/>
      <c r="EGS2" s="881"/>
      <c r="EGT2" s="881"/>
      <c r="EGU2" s="881"/>
      <c r="EGV2" s="881"/>
      <c r="EGW2" s="881"/>
      <c r="EGX2" s="881"/>
      <c r="EGY2" s="881"/>
      <c r="EGZ2" s="881"/>
      <c r="EHA2" s="881"/>
      <c r="EHB2" s="881"/>
      <c r="EHC2" s="881"/>
      <c r="EHD2" s="881"/>
      <c r="EHE2" s="881"/>
      <c r="EHF2" s="881"/>
      <c r="EHG2" s="881"/>
      <c r="EHH2" s="881"/>
      <c r="EHI2" s="881"/>
      <c r="EHJ2" s="881"/>
      <c r="EHK2" s="881"/>
      <c r="EHL2" s="881"/>
      <c r="EHM2" s="881"/>
      <c r="EHN2" s="881"/>
      <c r="EHO2" s="881"/>
      <c r="EHP2" s="881"/>
      <c r="EHQ2" s="881"/>
      <c r="EHR2" s="881"/>
      <c r="EHS2" s="881"/>
      <c r="EHT2" s="881"/>
      <c r="EHU2" s="881"/>
      <c r="EHV2" s="881"/>
      <c r="EHW2" s="881"/>
      <c r="EHX2" s="881"/>
      <c r="EHY2" s="881"/>
      <c r="EHZ2" s="881"/>
      <c r="EIA2" s="881"/>
      <c r="EIB2" s="881"/>
      <c r="EIC2" s="881"/>
      <c r="EID2" s="881"/>
      <c r="EIE2" s="881"/>
      <c r="EIF2" s="881"/>
      <c r="EIG2" s="881"/>
      <c r="EIH2" s="881"/>
      <c r="EII2" s="881"/>
      <c r="EIJ2" s="881"/>
      <c r="EIK2" s="881"/>
      <c r="EIL2" s="881"/>
      <c r="EIM2" s="881"/>
      <c r="EIN2" s="881"/>
      <c r="EIO2" s="881"/>
      <c r="EIP2" s="881"/>
      <c r="EIQ2" s="881"/>
      <c r="EIR2" s="881"/>
      <c r="EIS2" s="881"/>
      <c r="EIT2" s="881"/>
      <c r="EIU2" s="881"/>
      <c r="EIV2" s="881"/>
      <c r="EIW2" s="881"/>
      <c r="EIX2" s="881"/>
      <c r="EIY2" s="881"/>
      <c r="EIZ2" s="881"/>
      <c r="EJA2" s="881"/>
      <c r="EJB2" s="881"/>
      <c r="EJC2" s="881"/>
      <c r="EJD2" s="881"/>
      <c r="EJE2" s="881"/>
      <c r="EJF2" s="881"/>
      <c r="EJG2" s="881"/>
      <c r="EJH2" s="881"/>
      <c r="EJI2" s="881"/>
      <c r="EJJ2" s="881"/>
      <c r="EJK2" s="881"/>
      <c r="EJL2" s="881"/>
      <c r="EJM2" s="881"/>
      <c r="EJN2" s="881"/>
      <c r="EJO2" s="881"/>
      <c r="EJP2" s="881"/>
      <c r="EJQ2" s="881"/>
      <c r="EJR2" s="881"/>
      <c r="EJS2" s="881"/>
      <c r="EJT2" s="881"/>
      <c r="EJU2" s="881"/>
      <c r="EJV2" s="881"/>
      <c r="EJW2" s="881"/>
      <c r="EJX2" s="881"/>
      <c r="EJY2" s="881"/>
      <c r="EJZ2" s="881"/>
      <c r="EKA2" s="881"/>
      <c r="EKB2" s="881"/>
      <c r="EKC2" s="881"/>
      <c r="EKD2" s="881"/>
      <c r="EKE2" s="881"/>
      <c r="EKF2" s="881"/>
      <c r="EKG2" s="881"/>
      <c r="EKH2" s="881"/>
      <c r="EKI2" s="881"/>
      <c r="EKJ2" s="881"/>
      <c r="EKK2" s="881"/>
      <c r="EKL2" s="881"/>
      <c r="EKM2" s="881"/>
      <c r="EKN2" s="881"/>
      <c r="EKO2" s="881"/>
      <c r="EKP2" s="881"/>
      <c r="EKQ2" s="881"/>
      <c r="EKR2" s="881"/>
      <c r="EKS2" s="881"/>
      <c r="EKT2" s="881"/>
      <c r="EKU2" s="881"/>
      <c r="EKV2" s="881"/>
      <c r="EKW2" s="881"/>
      <c r="EKX2" s="881"/>
      <c r="EKY2" s="881"/>
      <c r="EKZ2" s="881"/>
      <c r="ELA2" s="881"/>
      <c r="ELB2" s="881"/>
      <c r="ELC2" s="881"/>
      <c r="ELD2" s="881"/>
      <c r="ELE2" s="881"/>
      <c r="ELF2" s="881"/>
      <c r="ELG2" s="881"/>
      <c r="ELH2" s="881"/>
      <c r="ELI2" s="881"/>
      <c r="ELJ2" s="881"/>
      <c r="ELK2" s="881"/>
      <c r="ELL2" s="881"/>
      <c r="ELM2" s="881"/>
      <c r="ELN2" s="881"/>
      <c r="ELO2" s="881"/>
      <c r="ELP2" s="881"/>
      <c r="ELQ2" s="881"/>
      <c r="ELR2" s="881"/>
      <c r="ELS2" s="881"/>
      <c r="ELT2" s="881"/>
      <c r="ELU2" s="881"/>
      <c r="ELV2" s="881"/>
      <c r="ELW2" s="881"/>
      <c r="ELX2" s="881"/>
      <c r="ELY2" s="881"/>
      <c r="ELZ2" s="881"/>
      <c r="EMA2" s="881"/>
      <c r="EMB2" s="881"/>
      <c r="EMC2" s="881"/>
      <c r="EMD2" s="881"/>
      <c r="EME2" s="881"/>
      <c r="EMF2" s="881"/>
      <c r="EMG2" s="881"/>
      <c r="EMH2" s="881"/>
      <c r="EMI2" s="881"/>
      <c r="EMJ2" s="881"/>
      <c r="EMK2" s="881"/>
      <c r="EML2" s="881"/>
      <c r="EMM2" s="881"/>
      <c r="EMN2" s="881"/>
      <c r="EMO2" s="881"/>
      <c r="EMP2" s="881"/>
      <c r="EMQ2" s="881"/>
      <c r="EMR2" s="881"/>
      <c r="EMS2" s="881"/>
      <c r="EMT2" s="881"/>
      <c r="EMU2" s="881"/>
      <c r="EMV2" s="881"/>
      <c r="EMW2" s="881"/>
      <c r="EMX2" s="881"/>
      <c r="EMY2" s="881"/>
      <c r="EMZ2" s="881"/>
      <c r="ENA2" s="881"/>
      <c r="ENB2" s="881"/>
      <c r="ENC2" s="881"/>
      <c r="END2" s="881"/>
      <c r="ENE2" s="881"/>
      <c r="ENF2" s="881"/>
      <c r="ENG2" s="881"/>
      <c r="ENH2" s="881"/>
      <c r="ENI2" s="881"/>
      <c r="ENJ2" s="881"/>
      <c r="ENK2" s="881"/>
      <c r="ENL2" s="881"/>
      <c r="ENM2" s="881"/>
      <c r="ENN2" s="881"/>
      <c r="ENO2" s="881"/>
      <c r="ENP2" s="881"/>
      <c r="ENQ2" s="881"/>
      <c r="ENR2" s="881"/>
      <c r="ENS2" s="881"/>
      <c r="ENT2" s="881"/>
      <c r="ENU2" s="881"/>
      <c r="ENV2" s="881"/>
      <c r="ENW2" s="881"/>
      <c r="ENX2" s="881"/>
      <c r="ENY2" s="881"/>
      <c r="ENZ2" s="881"/>
      <c r="EOA2" s="881"/>
      <c r="EOB2" s="881"/>
      <c r="EOC2" s="881"/>
      <c r="EOD2" s="881"/>
      <c r="EOE2" s="881"/>
      <c r="EOF2" s="881"/>
      <c r="EOG2" s="881"/>
      <c r="EOH2" s="881"/>
      <c r="EOI2" s="881"/>
      <c r="EOJ2" s="881"/>
      <c r="EOK2" s="881"/>
      <c r="EOL2" s="881"/>
      <c r="EOM2" s="881"/>
      <c r="EON2" s="881"/>
      <c r="EOO2" s="881"/>
      <c r="EOP2" s="881"/>
      <c r="EOQ2" s="881"/>
      <c r="EOR2" s="881"/>
      <c r="EOS2" s="881"/>
      <c r="EOT2" s="881"/>
      <c r="EOU2" s="881"/>
      <c r="EOV2" s="881"/>
      <c r="EOW2" s="881"/>
      <c r="EOX2" s="881"/>
      <c r="EOY2" s="881"/>
      <c r="EOZ2" s="881"/>
      <c r="EPA2" s="881"/>
      <c r="EPB2" s="881"/>
      <c r="EPC2" s="881"/>
      <c r="EPD2" s="881"/>
      <c r="EPE2" s="881"/>
      <c r="EPF2" s="881"/>
      <c r="EPG2" s="881"/>
      <c r="EPH2" s="881"/>
      <c r="EPI2" s="881"/>
      <c r="EPJ2" s="881"/>
      <c r="EPK2" s="881"/>
      <c r="EPL2" s="881"/>
      <c r="EPM2" s="881"/>
      <c r="EPN2" s="881"/>
      <c r="EPO2" s="881"/>
      <c r="EPP2" s="881"/>
      <c r="EPQ2" s="881"/>
      <c r="EPR2" s="881"/>
      <c r="EPS2" s="881"/>
      <c r="EPT2" s="881"/>
      <c r="EPU2" s="881"/>
      <c r="EPV2" s="881"/>
      <c r="EPW2" s="881"/>
      <c r="EPX2" s="881"/>
      <c r="EPY2" s="881"/>
      <c r="EPZ2" s="881"/>
      <c r="EQA2" s="881"/>
      <c r="EQB2" s="881"/>
      <c r="EQC2" s="881"/>
      <c r="EQD2" s="881"/>
      <c r="EQE2" s="881"/>
      <c r="EQF2" s="881"/>
      <c r="EQG2" s="881"/>
      <c r="EQH2" s="881"/>
      <c r="EQI2" s="881"/>
      <c r="EQJ2" s="881"/>
      <c r="EQK2" s="881"/>
      <c r="EQL2" s="881"/>
      <c r="EQM2" s="881"/>
      <c r="EQN2" s="881"/>
      <c r="EQO2" s="881"/>
      <c r="EQP2" s="881"/>
      <c r="EQQ2" s="881"/>
      <c r="EQR2" s="881"/>
      <c r="EQS2" s="881"/>
      <c r="EQT2" s="881"/>
      <c r="EQU2" s="881"/>
      <c r="EQV2" s="881"/>
      <c r="EQW2" s="881"/>
      <c r="EQX2" s="881"/>
      <c r="EQY2" s="881"/>
      <c r="EQZ2" s="881"/>
      <c r="ERA2" s="881"/>
      <c r="ERB2" s="881"/>
      <c r="ERC2" s="881"/>
      <c r="ERD2" s="881"/>
      <c r="ERE2" s="881"/>
      <c r="ERF2" s="881"/>
      <c r="ERG2" s="881"/>
      <c r="ERH2" s="881"/>
      <c r="ERI2" s="881"/>
      <c r="ERJ2" s="881"/>
      <c r="ERK2" s="881"/>
      <c r="ERL2" s="881"/>
      <c r="ERM2" s="881"/>
      <c r="ERN2" s="881"/>
      <c r="ERO2" s="881"/>
      <c r="ERP2" s="881"/>
      <c r="ERQ2" s="881"/>
      <c r="ERR2" s="881"/>
      <c r="ERS2" s="881"/>
      <c r="ERT2" s="881"/>
      <c r="ERU2" s="881"/>
      <c r="ERV2" s="881"/>
      <c r="ERW2" s="881"/>
      <c r="ERX2" s="881"/>
      <c r="ERY2" s="881"/>
      <c r="ERZ2" s="881"/>
      <c r="ESA2" s="881"/>
      <c r="ESB2" s="881"/>
      <c r="ESC2" s="881"/>
      <c r="ESD2" s="881"/>
      <c r="ESE2" s="881"/>
      <c r="ESF2" s="881"/>
      <c r="ESG2" s="881"/>
      <c r="ESH2" s="881"/>
      <c r="ESI2" s="881"/>
      <c r="ESJ2" s="881"/>
      <c r="ESK2" s="881"/>
      <c r="ESL2" s="881"/>
      <c r="ESM2" s="881"/>
      <c r="ESN2" s="881"/>
      <c r="ESO2" s="881"/>
      <c r="ESP2" s="881"/>
      <c r="ESQ2" s="881"/>
      <c r="ESR2" s="881"/>
      <c r="ESS2" s="881"/>
      <c r="EST2" s="881"/>
      <c r="ESU2" s="881"/>
      <c r="ESV2" s="881"/>
      <c r="ESW2" s="881"/>
      <c r="ESX2" s="881"/>
      <c r="ESY2" s="881"/>
      <c r="ESZ2" s="881"/>
      <c r="ETA2" s="881"/>
      <c r="ETB2" s="881"/>
      <c r="ETC2" s="881"/>
      <c r="ETD2" s="881"/>
      <c r="ETE2" s="881"/>
      <c r="ETF2" s="881"/>
      <c r="ETG2" s="881"/>
      <c r="ETH2" s="881"/>
      <c r="ETI2" s="881"/>
      <c r="ETJ2" s="881"/>
      <c r="ETK2" s="881"/>
      <c r="ETL2" s="881"/>
      <c r="ETM2" s="881"/>
      <c r="ETN2" s="881"/>
      <c r="ETO2" s="881"/>
      <c r="ETP2" s="881"/>
      <c r="ETQ2" s="881"/>
      <c r="ETR2" s="881"/>
      <c r="ETS2" s="881"/>
      <c r="ETT2" s="881"/>
      <c r="ETU2" s="881"/>
      <c r="ETV2" s="881"/>
      <c r="ETW2" s="881"/>
      <c r="ETX2" s="881"/>
      <c r="ETY2" s="881"/>
      <c r="ETZ2" s="881"/>
      <c r="EUA2" s="881"/>
      <c r="EUB2" s="881"/>
      <c r="EUC2" s="881"/>
      <c r="EUD2" s="881"/>
      <c r="EUE2" s="881"/>
      <c r="EUF2" s="881"/>
      <c r="EUG2" s="881"/>
      <c r="EUH2" s="881"/>
      <c r="EUI2" s="881"/>
      <c r="EUJ2" s="881"/>
      <c r="EUK2" s="881"/>
      <c r="EUL2" s="881"/>
      <c r="EUM2" s="881"/>
      <c r="EUN2" s="881"/>
      <c r="EUO2" s="881"/>
      <c r="EUP2" s="881"/>
      <c r="EUQ2" s="881"/>
      <c r="EUR2" s="881"/>
      <c r="EUS2" s="881"/>
      <c r="EUT2" s="881"/>
      <c r="EUU2" s="881"/>
      <c r="EUV2" s="881"/>
      <c r="EUW2" s="881"/>
      <c r="EUX2" s="881"/>
      <c r="EUY2" s="881"/>
      <c r="EUZ2" s="881"/>
      <c r="EVA2" s="881"/>
      <c r="EVB2" s="881"/>
      <c r="EVC2" s="881"/>
      <c r="EVD2" s="881"/>
      <c r="EVE2" s="881"/>
      <c r="EVF2" s="881"/>
      <c r="EVG2" s="881"/>
      <c r="EVH2" s="881"/>
      <c r="EVI2" s="881"/>
      <c r="EVJ2" s="881"/>
      <c r="EVK2" s="881"/>
      <c r="EVL2" s="881"/>
      <c r="EVM2" s="881"/>
      <c r="EVN2" s="881"/>
      <c r="EVO2" s="881"/>
      <c r="EVP2" s="881"/>
      <c r="EVQ2" s="881"/>
      <c r="EVR2" s="881"/>
      <c r="EVS2" s="881"/>
      <c r="EVT2" s="881"/>
      <c r="EVU2" s="881"/>
      <c r="EVV2" s="881"/>
      <c r="EVW2" s="881"/>
      <c r="EVX2" s="881"/>
      <c r="EVY2" s="881"/>
      <c r="EVZ2" s="881"/>
      <c r="EWA2" s="881"/>
      <c r="EWB2" s="881"/>
      <c r="EWC2" s="881"/>
      <c r="EWD2" s="881"/>
      <c r="EWE2" s="881"/>
      <c r="EWF2" s="881"/>
      <c r="EWG2" s="881"/>
      <c r="EWH2" s="881"/>
      <c r="EWI2" s="881"/>
      <c r="EWJ2" s="881"/>
      <c r="EWK2" s="881"/>
      <c r="EWL2" s="881"/>
      <c r="EWM2" s="881"/>
      <c r="EWN2" s="881"/>
      <c r="EWO2" s="881"/>
      <c r="EWP2" s="881"/>
      <c r="EWQ2" s="881"/>
      <c r="EWR2" s="881"/>
      <c r="EWS2" s="881"/>
      <c r="EWT2" s="881"/>
      <c r="EWU2" s="881"/>
      <c r="EWV2" s="881"/>
      <c r="EWW2" s="881"/>
      <c r="EWX2" s="881"/>
      <c r="EWY2" s="881"/>
      <c r="EWZ2" s="881"/>
      <c r="EXA2" s="881"/>
      <c r="EXB2" s="881"/>
      <c r="EXC2" s="881"/>
      <c r="EXD2" s="881"/>
      <c r="EXE2" s="881"/>
      <c r="EXF2" s="881"/>
      <c r="EXG2" s="881"/>
      <c r="EXH2" s="881"/>
      <c r="EXI2" s="881"/>
      <c r="EXJ2" s="881"/>
      <c r="EXK2" s="881"/>
      <c r="EXL2" s="881"/>
      <c r="EXM2" s="881"/>
      <c r="EXN2" s="881"/>
      <c r="EXO2" s="881"/>
      <c r="EXP2" s="881"/>
      <c r="EXQ2" s="881"/>
      <c r="EXR2" s="881"/>
      <c r="EXS2" s="881"/>
      <c r="EXT2" s="881"/>
      <c r="EXU2" s="881"/>
      <c r="EXV2" s="881"/>
      <c r="EXW2" s="881"/>
      <c r="EXX2" s="881"/>
      <c r="EXY2" s="881"/>
      <c r="EXZ2" s="881"/>
      <c r="EYA2" s="881"/>
      <c r="EYB2" s="881"/>
      <c r="EYC2" s="881"/>
      <c r="EYD2" s="881"/>
      <c r="EYE2" s="881"/>
      <c r="EYF2" s="881"/>
      <c r="EYG2" s="881"/>
      <c r="EYH2" s="881"/>
      <c r="EYI2" s="881"/>
      <c r="EYJ2" s="881"/>
      <c r="EYK2" s="881"/>
      <c r="EYL2" s="881"/>
      <c r="EYM2" s="881"/>
      <c r="EYN2" s="881"/>
      <c r="EYO2" s="881"/>
      <c r="EYP2" s="881"/>
      <c r="EYQ2" s="881"/>
      <c r="EYR2" s="881"/>
      <c r="EYS2" s="881"/>
      <c r="EYT2" s="881"/>
      <c r="EYU2" s="881"/>
      <c r="EYV2" s="881"/>
      <c r="EYW2" s="881"/>
      <c r="EYX2" s="881"/>
      <c r="EYY2" s="881"/>
      <c r="EYZ2" s="881"/>
      <c r="EZA2" s="881"/>
      <c r="EZB2" s="881"/>
      <c r="EZC2" s="881"/>
      <c r="EZD2" s="881"/>
      <c r="EZE2" s="881"/>
      <c r="EZF2" s="881"/>
      <c r="EZG2" s="881"/>
      <c r="EZH2" s="881"/>
      <c r="EZI2" s="881"/>
      <c r="EZJ2" s="881"/>
      <c r="EZK2" s="881"/>
      <c r="EZL2" s="881"/>
      <c r="EZM2" s="881"/>
      <c r="EZN2" s="881"/>
      <c r="EZO2" s="881"/>
      <c r="EZP2" s="881"/>
      <c r="EZQ2" s="881"/>
      <c r="EZR2" s="881"/>
      <c r="EZS2" s="881"/>
      <c r="EZT2" s="881"/>
      <c r="EZU2" s="881"/>
      <c r="EZV2" s="881"/>
      <c r="EZW2" s="881"/>
      <c r="EZX2" s="881"/>
      <c r="EZY2" s="881"/>
      <c r="EZZ2" s="881"/>
      <c r="FAA2" s="881"/>
      <c r="FAB2" s="881"/>
      <c r="FAC2" s="881"/>
      <c r="FAD2" s="881"/>
      <c r="FAE2" s="881"/>
      <c r="FAF2" s="881"/>
      <c r="FAG2" s="881"/>
      <c r="FAH2" s="881"/>
      <c r="FAI2" s="881"/>
      <c r="FAJ2" s="881"/>
      <c r="FAK2" s="881"/>
      <c r="FAL2" s="881"/>
      <c r="FAM2" s="881"/>
      <c r="FAN2" s="881"/>
      <c r="FAO2" s="881"/>
      <c r="FAP2" s="881"/>
      <c r="FAQ2" s="881"/>
      <c r="FAR2" s="881"/>
      <c r="FAS2" s="881"/>
      <c r="FAT2" s="881"/>
      <c r="FAU2" s="881"/>
      <c r="FAV2" s="881"/>
      <c r="FAW2" s="881"/>
      <c r="FAX2" s="881"/>
      <c r="FAY2" s="881"/>
      <c r="FAZ2" s="881"/>
      <c r="FBA2" s="881"/>
      <c r="FBB2" s="881"/>
      <c r="FBC2" s="881"/>
      <c r="FBD2" s="881"/>
      <c r="FBE2" s="881"/>
      <c r="FBF2" s="881"/>
      <c r="FBG2" s="881"/>
      <c r="FBH2" s="881"/>
      <c r="FBI2" s="881"/>
      <c r="FBJ2" s="881"/>
      <c r="FBK2" s="881"/>
      <c r="FBL2" s="881"/>
      <c r="FBM2" s="881"/>
      <c r="FBN2" s="881"/>
      <c r="FBO2" s="881"/>
      <c r="FBP2" s="881"/>
      <c r="FBQ2" s="881"/>
      <c r="FBR2" s="881"/>
      <c r="FBS2" s="881"/>
      <c r="FBT2" s="881"/>
      <c r="FBU2" s="881"/>
      <c r="FBV2" s="881"/>
      <c r="FBW2" s="881"/>
      <c r="FBX2" s="881"/>
      <c r="FBY2" s="881"/>
      <c r="FBZ2" s="881"/>
      <c r="FCA2" s="881"/>
      <c r="FCB2" s="881"/>
      <c r="FCC2" s="881"/>
      <c r="FCD2" s="881"/>
      <c r="FCE2" s="881"/>
      <c r="FCF2" s="881"/>
      <c r="FCG2" s="881"/>
      <c r="FCH2" s="881"/>
      <c r="FCI2" s="881"/>
      <c r="FCJ2" s="881"/>
      <c r="FCK2" s="881"/>
      <c r="FCL2" s="881"/>
      <c r="FCM2" s="881"/>
      <c r="FCN2" s="881"/>
      <c r="FCO2" s="881"/>
      <c r="FCP2" s="881"/>
      <c r="FCQ2" s="881"/>
      <c r="FCR2" s="881"/>
      <c r="FCS2" s="881"/>
      <c r="FCT2" s="881"/>
      <c r="FCU2" s="881"/>
      <c r="FCV2" s="881"/>
      <c r="FCW2" s="881"/>
      <c r="FCX2" s="881"/>
      <c r="FCY2" s="881"/>
      <c r="FCZ2" s="881"/>
      <c r="FDA2" s="881"/>
      <c r="FDB2" s="881"/>
      <c r="FDC2" s="881"/>
      <c r="FDD2" s="881"/>
      <c r="FDE2" s="881"/>
      <c r="FDF2" s="881"/>
      <c r="FDG2" s="881"/>
      <c r="FDH2" s="881"/>
      <c r="FDI2" s="881"/>
      <c r="FDJ2" s="881"/>
      <c r="FDK2" s="881"/>
      <c r="FDL2" s="881"/>
      <c r="FDM2" s="881"/>
      <c r="FDN2" s="881"/>
      <c r="FDO2" s="881"/>
      <c r="FDP2" s="881"/>
      <c r="FDQ2" s="881"/>
      <c r="FDR2" s="881"/>
      <c r="FDS2" s="881"/>
      <c r="FDT2" s="881"/>
      <c r="FDU2" s="881"/>
      <c r="FDV2" s="881"/>
      <c r="FDW2" s="881"/>
      <c r="FDX2" s="881"/>
      <c r="FDY2" s="881"/>
      <c r="FDZ2" s="881"/>
      <c r="FEA2" s="881"/>
      <c r="FEB2" s="881"/>
      <c r="FEC2" s="881"/>
      <c r="FED2" s="881"/>
      <c r="FEE2" s="881"/>
      <c r="FEF2" s="881"/>
      <c r="FEG2" s="881"/>
      <c r="FEH2" s="881"/>
      <c r="FEI2" s="881"/>
      <c r="FEJ2" s="881"/>
      <c r="FEK2" s="881"/>
      <c r="FEL2" s="881"/>
      <c r="FEM2" s="881"/>
      <c r="FEN2" s="881"/>
      <c r="FEO2" s="881"/>
      <c r="FEP2" s="881"/>
      <c r="FEQ2" s="881"/>
      <c r="FER2" s="881"/>
      <c r="FES2" s="881"/>
      <c r="FET2" s="881"/>
      <c r="FEU2" s="881"/>
      <c r="FEV2" s="881"/>
      <c r="FEW2" s="881"/>
      <c r="FEX2" s="881"/>
      <c r="FEY2" s="881"/>
      <c r="FEZ2" s="881"/>
      <c r="FFA2" s="881"/>
      <c r="FFB2" s="881"/>
      <c r="FFC2" s="881"/>
      <c r="FFD2" s="881"/>
      <c r="FFE2" s="881"/>
      <c r="FFF2" s="881"/>
      <c r="FFG2" s="881"/>
      <c r="FFH2" s="881"/>
      <c r="FFI2" s="881"/>
      <c r="FFJ2" s="881"/>
      <c r="FFK2" s="881"/>
      <c r="FFL2" s="881"/>
      <c r="FFM2" s="881"/>
      <c r="FFN2" s="881"/>
      <c r="FFO2" s="881"/>
      <c r="FFP2" s="881"/>
      <c r="FFQ2" s="881"/>
      <c r="FFR2" s="881"/>
      <c r="FFS2" s="881"/>
      <c r="FFT2" s="881"/>
      <c r="FFU2" s="881"/>
      <c r="FFV2" s="881"/>
      <c r="FFW2" s="881"/>
      <c r="FFX2" s="881"/>
      <c r="FFY2" s="881"/>
      <c r="FFZ2" s="881"/>
      <c r="FGA2" s="881"/>
      <c r="FGB2" s="881"/>
      <c r="FGC2" s="881"/>
      <c r="FGD2" s="881"/>
      <c r="FGE2" s="881"/>
      <c r="FGF2" s="881"/>
      <c r="FGG2" s="881"/>
      <c r="FGH2" s="881"/>
      <c r="FGI2" s="881"/>
      <c r="FGJ2" s="881"/>
      <c r="FGK2" s="881"/>
      <c r="FGL2" s="881"/>
      <c r="FGM2" s="881"/>
      <c r="FGN2" s="881"/>
      <c r="FGO2" s="881"/>
      <c r="FGP2" s="881"/>
      <c r="FGQ2" s="881"/>
      <c r="FGR2" s="881"/>
      <c r="FGS2" s="881"/>
      <c r="FGT2" s="881"/>
      <c r="FGU2" s="881"/>
      <c r="FGV2" s="881"/>
      <c r="FGW2" s="881"/>
      <c r="FGX2" s="881"/>
      <c r="FGY2" s="881"/>
      <c r="FGZ2" s="881"/>
      <c r="FHA2" s="881"/>
      <c r="FHB2" s="881"/>
      <c r="FHC2" s="881"/>
      <c r="FHD2" s="881"/>
      <c r="FHE2" s="881"/>
      <c r="FHF2" s="881"/>
      <c r="FHG2" s="881"/>
      <c r="FHH2" s="881"/>
      <c r="FHI2" s="881"/>
      <c r="FHJ2" s="881"/>
      <c r="FHK2" s="881"/>
      <c r="FHL2" s="881"/>
      <c r="FHM2" s="881"/>
      <c r="FHN2" s="881"/>
      <c r="FHO2" s="881"/>
      <c r="FHP2" s="881"/>
      <c r="FHQ2" s="881"/>
      <c r="FHR2" s="881"/>
      <c r="FHS2" s="881"/>
      <c r="FHT2" s="881"/>
      <c r="FHU2" s="881"/>
      <c r="FHV2" s="881"/>
      <c r="FHW2" s="881"/>
      <c r="FHX2" s="881"/>
      <c r="FHY2" s="881"/>
      <c r="FHZ2" s="881"/>
      <c r="FIA2" s="881"/>
      <c r="FIB2" s="881"/>
      <c r="FIC2" s="881"/>
      <c r="FID2" s="881"/>
      <c r="FIE2" s="881"/>
      <c r="FIF2" s="881"/>
      <c r="FIG2" s="881"/>
      <c r="FIH2" s="881"/>
      <c r="FII2" s="881"/>
      <c r="FIJ2" s="881"/>
      <c r="FIK2" s="881"/>
      <c r="FIL2" s="881"/>
      <c r="FIM2" s="881"/>
      <c r="FIN2" s="881"/>
      <c r="FIO2" s="881"/>
      <c r="FIP2" s="881"/>
      <c r="FIQ2" s="881"/>
      <c r="FIR2" s="881"/>
      <c r="FIS2" s="881"/>
      <c r="FIT2" s="881"/>
      <c r="FIU2" s="881"/>
      <c r="FIV2" s="881"/>
      <c r="FIW2" s="881"/>
      <c r="FIX2" s="881"/>
      <c r="FIY2" s="881"/>
      <c r="FIZ2" s="881"/>
      <c r="FJA2" s="881"/>
      <c r="FJB2" s="881"/>
      <c r="FJC2" s="881"/>
      <c r="FJD2" s="881"/>
      <c r="FJE2" s="881"/>
      <c r="FJF2" s="881"/>
      <c r="FJG2" s="881"/>
      <c r="FJH2" s="881"/>
      <c r="FJI2" s="881"/>
      <c r="FJJ2" s="881"/>
      <c r="FJK2" s="881"/>
      <c r="FJL2" s="881"/>
      <c r="FJM2" s="881"/>
      <c r="FJN2" s="881"/>
      <c r="FJO2" s="881"/>
      <c r="FJP2" s="881"/>
      <c r="FJQ2" s="881"/>
      <c r="FJR2" s="881"/>
      <c r="FJS2" s="881"/>
      <c r="FJT2" s="881"/>
      <c r="FJU2" s="881"/>
      <c r="FJV2" s="881"/>
      <c r="FJW2" s="881"/>
      <c r="FJX2" s="881"/>
      <c r="FJY2" s="881"/>
      <c r="FJZ2" s="881"/>
      <c r="FKA2" s="881"/>
      <c r="FKB2" s="881"/>
      <c r="FKC2" s="881"/>
      <c r="FKD2" s="881"/>
      <c r="FKE2" s="881"/>
      <c r="FKF2" s="881"/>
      <c r="FKG2" s="881"/>
      <c r="FKH2" s="881"/>
      <c r="FKI2" s="881"/>
      <c r="FKJ2" s="881"/>
      <c r="FKK2" s="881"/>
      <c r="FKL2" s="881"/>
      <c r="FKM2" s="881"/>
      <c r="FKN2" s="881"/>
      <c r="FKO2" s="881"/>
      <c r="FKP2" s="881"/>
      <c r="FKQ2" s="881"/>
      <c r="FKR2" s="881"/>
      <c r="FKS2" s="881"/>
      <c r="FKT2" s="881"/>
      <c r="FKU2" s="881"/>
      <c r="FKV2" s="881"/>
      <c r="FKW2" s="881"/>
      <c r="FKX2" s="881"/>
      <c r="FKY2" s="881"/>
      <c r="FKZ2" s="881"/>
      <c r="FLA2" s="881"/>
      <c r="FLB2" s="881"/>
      <c r="FLC2" s="881"/>
      <c r="FLD2" s="881"/>
      <c r="FLE2" s="881"/>
      <c r="FLF2" s="881"/>
      <c r="FLG2" s="881"/>
      <c r="FLH2" s="881"/>
      <c r="FLI2" s="881"/>
      <c r="FLJ2" s="881"/>
      <c r="FLK2" s="881"/>
      <c r="FLL2" s="881"/>
      <c r="FLM2" s="881"/>
      <c r="FLN2" s="881"/>
      <c r="FLO2" s="881"/>
      <c r="FLP2" s="881"/>
      <c r="FLQ2" s="881"/>
      <c r="FLR2" s="881"/>
      <c r="FLS2" s="881"/>
      <c r="FLT2" s="881"/>
      <c r="FLU2" s="881"/>
      <c r="FLV2" s="881"/>
      <c r="FLW2" s="881"/>
      <c r="FLX2" s="881"/>
      <c r="FLY2" s="881"/>
      <c r="FLZ2" s="881"/>
      <c r="FMA2" s="881"/>
      <c r="FMB2" s="881"/>
      <c r="FMC2" s="881"/>
      <c r="FMD2" s="881"/>
      <c r="FME2" s="881"/>
      <c r="FMF2" s="881"/>
      <c r="FMG2" s="881"/>
      <c r="FMH2" s="881"/>
      <c r="FMI2" s="881"/>
      <c r="FMJ2" s="881"/>
      <c r="FMK2" s="881"/>
      <c r="FML2" s="881"/>
      <c r="FMM2" s="881"/>
      <c r="FMN2" s="881"/>
      <c r="FMO2" s="881"/>
      <c r="FMP2" s="881"/>
      <c r="FMQ2" s="881"/>
      <c r="FMR2" s="881"/>
      <c r="FMS2" s="881"/>
      <c r="FMT2" s="881"/>
      <c r="FMU2" s="881"/>
      <c r="FMV2" s="881"/>
      <c r="FMW2" s="881"/>
      <c r="FMX2" s="881"/>
      <c r="FMY2" s="881"/>
      <c r="FMZ2" s="881"/>
      <c r="FNA2" s="881"/>
      <c r="FNB2" s="881"/>
      <c r="FNC2" s="881"/>
      <c r="FND2" s="881"/>
      <c r="FNE2" s="881"/>
      <c r="FNF2" s="881"/>
      <c r="FNG2" s="881"/>
      <c r="FNH2" s="881"/>
      <c r="FNI2" s="881"/>
      <c r="FNJ2" s="881"/>
      <c r="FNK2" s="881"/>
      <c r="FNL2" s="881"/>
      <c r="FNM2" s="881"/>
      <c r="FNN2" s="881"/>
      <c r="FNO2" s="881"/>
      <c r="FNP2" s="881"/>
      <c r="FNQ2" s="881"/>
      <c r="FNR2" s="881"/>
      <c r="FNS2" s="881"/>
      <c r="FNT2" s="881"/>
      <c r="FNU2" s="881"/>
      <c r="FNV2" s="881"/>
      <c r="FNW2" s="881"/>
      <c r="FNX2" s="881"/>
      <c r="FNY2" s="881"/>
      <c r="FNZ2" s="881"/>
      <c r="FOA2" s="881"/>
      <c r="FOB2" s="881"/>
      <c r="FOC2" s="881"/>
      <c r="FOD2" s="881"/>
      <c r="FOE2" s="881"/>
      <c r="FOF2" s="881"/>
      <c r="FOG2" s="881"/>
      <c r="FOH2" s="881"/>
      <c r="FOI2" s="881"/>
      <c r="FOJ2" s="881"/>
      <c r="FOK2" s="881"/>
      <c r="FOL2" s="881"/>
      <c r="FOM2" s="881"/>
      <c r="FON2" s="881"/>
      <c r="FOO2" s="881"/>
      <c r="FOP2" s="881"/>
      <c r="FOQ2" s="881"/>
      <c r="FOR2" s="881"/>
      <c r="FOS2" s="881"/>
      <c r="FOT2" s="881"/>
      <c r="FOU2" s="881"/>
      <c r="FOV2" s="881"/>
      <c r="FOW2" s="881"/>
      <c r="FOX2" s="881"/>
      <c r="FOY2" s="881"/>
      <c r="FOZ2" s="881"/>
      <c r="FPA2" s="881"/>
      <c r="FPB2" s="881"/>
      <c r="FPC2" s="881"/>
      <c r="FPD2" s="881"/>
      <c r="FPE2" s="881"/>
      <c r="FPF2" s="881"/>
      <c r="FPG2" s="881"/>
      <c r="FPH2" s="881"/>
      <c r="FPI2" s="881"/>
      <c r="FPJ2" s="881"/>
      <c r="FPK2" s="881"/>
      <c r="FPL2" s="881"/>
      <c r="FPM2" s="881"/>
      <c r="FPN2" s="881"/>
      <c r="FPO2" s="881"/>
      <c r="FPP2" s="881"/>
      <c r="FPQ2" s="881"/>
      <c r="FPR2" s="881"/>
      <c r="FPS2" s="881"/>
      <c r="FPT2" s="881"/>
      <c r="FPU2" s="881"/>
      <c r="FPV2" s="881"/>
      <c r="FPW2" s="881"/>
      <c r="FPX2" s="881"/>
      <c r="FPY2" s="881"/>
      <c r="FPZ2" s="881"/>
      <c r="FQA2" s="881"/>
      <c r="FQB2" s="881"/>
      <c r="FQC2" s="881"/>
      <c r="FQD2" s="881"/>
      <c r="FQE2" s="881"/>
      <c r="FQF2" s="881"/>
      <c r="FQG2" s="881"/>
      <c r="FQH2" s="881"/>
      <c r="FQI2" s="881"/>
      <c r="FQJ2" s="881"/>
      <c r="FQK2" s="881"/>
      <c r="FQL2" s="881"/>
      <c r="FQM2" s="881"/>
      <c r="FQN2" s="881"/>
      <c r="FQO2" s="881"/>
      <c r="FQP2" s="881"/>
      <c r="FQQ2" s="881"/>
      <c r="FQR2" s="881"/>
      <c r="FQS2" s="881"/>
      <c r="FQT2" s="881"/>
      <c r="FQU2" s="881"/>
      <c r="FQV2" s="881"/>
      <c r="FQW2" s="881"/>
      <c r="FQX2" s="881"/>
      <c r="FQY2" s="881"/>
      <c r="FQZ2" s="881"/>
      <c r="FRA2" s="881"/>
      <c r="FRB2" s="881"/>
      <c r="FRC2" s="881"/>
      <c r="FRD2" s="881"/>
      <c r="FRE2" s="881"/>
      <c r="FRF2" s="881"/>
      <c r="FRG2" s="881"/>
      <c r="FRH2" s="881"/>
      <c r="FRI2" s="881"/>
      <c r="FRJ2" s="881"/>
      <c r="FRK2" s="881"/>
      <c r="FRL2" s="881"/>
      <c r="FRM2" s="881"/>
      <c r="FRN2" s="881"/>
      <c r="FRO2" s="881"/>
      <c r="FRP2" s="881"/>
      <c r="FRQ2" s="881"/>
      <c r="FRR2" s="881"/>
      <c r="FRS2" s="881"/>
      <c r="FRT2" s="881"/>
      <c r="FRU2" s="881"/>
      <c r="FRV2" s="881"/>
      <c r="FRW2" s="881"/>
      <c r="FRX2" s="881"/>
      <c r="FRY2" s="881"/>
      <c r="FRZ2" s="881"/>
      <c r="FSA2" s="881"/>
      <c r="FSB2" s="881"/>
      <c r="FSC2" s="881"/>
      <c r="FSD2" s="881"/>
      <c r="FSE2" s="881"/>
      <c r="FSF2" s="881"/>
      <c r="FSG2" s="881"/>
      <c r="FSH2" s="881"/>
      <c r="FSI2" s="881"/>
      <c r="FSJ2" s="881"/>
      <c r="FSK2" s="881"/>
      <c r="FSL2" s="881"/>
      <c r="FSM2" s="881"/>
      <c r="FSN2" s="881"/>
      <c r="FSO2" s="881"/>
      <c r="FSP2" s="881"/>
      <c r="FSQ2" s="881"/>
      <c r="FSR2" s="881"/>
      <c r="FSS2" s="881"/>
      <c r="FST2" s="881"/>
      <c r="FSU2" s="881"/>
      <c r="FSV2" s="881"/>
      <c r="FSW2" s="881"/>
      <c r="FSX2" s="881"/>
      <c r="FSY2" s="881"/>
      <c r="FSZ2" s="881"/>
      <c r="FTA2" s="881"/>
      <c r="FTB2" s="881"/>
      <c r="FTC2" s="881"/>
      <c r="FTD2" s="881"/>
      <c r="FTE2" s="881"/>
      <c r="FTF2" s="881"/>
      <c r="FTG2" s="881"/>
      <c r="FTH2" s="881"/>
      <c r="FTI2" s="881"/>
      <c r="FTJ2" s="881"/>
      <c r="FTK2" s="881"/>
      <c r="FTL2" s="881"/>
      <c r="FTM2" s="881"/>
      <c r="FTN2" s="881"/>
      <c r="FTO2" s="881"/>
      <c r="FTP2" s="881"/>
      <c r="FTQ2" s="881"/>
      <c r="FTR2" s="881"/>
      <c r="FTS2" s="881"/>
      <c r="FTT2" s="881"/>
      <c r="FTU2" s="881"/>
      <c r="FTV2" s="881"/>
      <c r="FTW2" s="881"/>
      <c r="FTX2" s="881"/>
      <c r="FTY2" s="881"/>
      <c r="FTZ2" s="881"/>
      <c r="FUA2" s="881"/>
      <c r="FUB2" s="881"/>
      <c r="FUC2" s="881"/>
      <c r="FUD2" s="881"/>
      <c r="FUE2" s="881"/>
      <c r="FUF2" s="881"/>
      <c r="FUG2" s="881"/>
      <c r="FUH2" s="881"/>
      <c r="FUI2" s="881"/>
      <c r="FUJ2" s="881"/>
      <c r="FUK2" s="881"/>
      <c r="FUL2" s="881"/>
      <c r="FUM2" s="881"/>
      <c r="FUN2" s="881"/>
      <c r="FUO2" s="881"/>
      <c r="FUP2" s="881"/>
      <c r="FUQ2" s="881"/>
      <c r="FUR2" s="881"/>
      <c r="FUS2" s="881"/>
      <c r="FUT2" s="881"/>
      <c r="FUU2" s="881"/>
      <c r="FUV2" s="881"/>
      <c r="FUW2" s="881"/>
      <c r="FUX2" s="881"/>
      <c r="FUY2" s="881"/>
      <c r="FUZ2" s="881"/>
      <c r="FVA2" s="881"/>
      <c r="FVB2" s="881"/>
      <c r="FVC2" s="881"/>
      <c r="FVD2" s="881"/>
      <c r="FVE2" s="881"/>
      <c r="FVF2" s="881"/>
      <c r="FVG2" s="881"/>
      <c r="FVH2" s="881"/>
      <c r="FVI2" s="881"/>
      <c r="FVJ2" s="881"/>
      <c r="FVK2" s="881"/>
      <c r="FVL2" s="881"/>
      <c r="FVM2" s="881"/>
      <c r="FVN2" s="881"/>
      <c r="FVO2" s="881"/>
      <c r="FVP2" s="881"/>
      <c r="FVQ2" s="881"/>
      <c r="FVR2" s="881"/>
      <c r="FVS2" s="881"/>
      <c r="FVT2" s="881"/>
      <c r="FVU2" s="881"/>
      <c r="FVV2" s="881"/>
      <c r="FVW2" s="881"/>
      <c r="FVX2" s="881"/>
      <c r="FVY2" s="881"/>
      <c r="FVZ2" s="881"/>
      <c r="FWA2" s="881"/>
      <c r="FWB2" s="881"/>
      <c r="FWC2" s="881"/>
      <c r="FWD2" s="881"/>
      <c r="FWE2" s="881"/>
      <c r="FWF2" s="881"/>
      <c r="FWG2" s="881"/>
      <c r="FWH2" s="881"/>
      <c r="FWI2" s="881"/>
      <c r="FWJ2" s="881"/>
      <c r="FWK2" s="881"/>
      <c r="FWL2" s="881"/>
      <c r="FWM2" s="881"/>
      <c r="FWN2" s="881"/>
      <c r="FWO2" s="881"/>
      <c r="FWP2" s="881"/>
      <c r="FWQ2" s="881"/>
      <c r="FWR2" s="881"/>
      <c r="FWS2" s="881"/>
      <c r="FWT2" s="881"/>
      <c r="FWU2" s="881"/>
      <c r="FWV2" s="881"/>
      <c r="FWW2" s="881"/>
      <c r="FWX2" s="881"/>
      <c r="FWY2" s="881"/>
      <c r="FWZ2" s="881"/>
      <c r="FXA2" s="881"/>
      <c r="FXB2" s="881"/>
      <c r="FXC2" s="881"/>
      <c r="FXD2" s="881"/>
      <c r="FXE2" s="881"/>
      <c r="FXF2" s="881"/>
      <c r="FXG2" s="881"/>
      <c r="FXH2" s="881"/>
      <c r="FXI2" s="881"/>
      <c r="FXJ2" s="881"/>
      <c r="FXK2" s="881"/>
      <c r="FXL2" s="881"/>
      <c r="FXM2" s="881"/>
      <c r="FXN2" s="881"/>
      <c r="FXO2" s="881"/>
      <c r="FXP2" s="881"/>
      <c r="FXQ2" s="881"/>
      <c r="FXR2" s="881"/>
      <c r="FXS2" s="881"/>
      <c r="FXT2" s="881"/>
      <c r="FXU2" s="881"/>
      <c r="FXV2" s="881"/>
      <c r="FXW2" s="881"/>
      <c r="FXX2" s="881"/>
      <c r="FXY2" s="881"/>
      <c r="FXZ2" s="881"/>
      <c r="FYA2" s="881"/>
      <c r="FYB2" s="881"/>
      <c r="FYC2" s="881"/>
      <c r="FYD2" s="881"/>
      <c r="FYE2" s="881"/>
      <c r="FYF2" s="881"/>
      <c r="FYG2" s="881"/>
      <c r="FYH2" s="881"/>
      <c r="FYI2" s="881"/>
      <c r="FYJ2" s="881"/>
      <c r="FYK2" s="881"/>
      <c r="FYL2" s="881"/>
      <c r="FYM2" s="881"/>
      <c r="FYN2" s="881"/>
      <c r="FYO2" s="881"/>
      <c r="FYP2" s="881"/>
      <c r="FYQ2" s="881"/>
      <c r="FYR2" s="881"/>
      <c r="FYS2" s="881"/>
      <c r="FYT2" s="881"/>
      <c r="FYU2" s="881"/>
      <c r="FYV2" s="881"/>
      <c r="FYW2" s="881"/>
      <c r="FYX2" s="881"/>
      <c r="FYY2" s="881"/>
      <c r="FYZ2" s="881"/>
      <c r="FZA2" s="881"/>
      <c r="FZB2" s="881"/>
      <c r="FZC2" s="881"/>
      <c r="FZD2" s="881"/>
      <c r="FZE2" s="881"/>
      <c r="FZF2" s="881"/>
      <c r="FZG2" s="881"/>
      <c r="FZH2" s="881"/>
      <c r="FZI2" s="881"/>
      <c r="FZJ2" s="881"/>
      <c r="FZK2" s="881"/>
      <c r="FZL2" s="881"/>
      <c r="FZM2" s="881"/>
      <c r="FZN2" s="881"/>
      <c r="FZO2" s="881"/>
      <c r="FZP2" s="881"/>
      <c r="FZQ2" s="881"/>
      <c r="FZR2" s="881"/>
      <c r="FZS2" s="881"/>
      <c r="FZT2" s="881"/>
      <c r="FZU2" s="881"/>
      <c r="FZV2" s="881"/>
      <c r="FZW2" s="881"/>
      <c r="FZX2" s="881"/>
      <c r="FZY2" s="881"/>
      <c r="FZZ2" s="881"/>
      <c r="GAA2" s="881"/>
      <c r="GAB2" s="881"/>
      <c r="GAC2" s="881"/>
      <c r="GAD2" s="881"/>
      <c r="GAE2" s="881"/>
      <c r="GAF2" s="881"/>
      <c r="GAG2" s="881"/>
      <c r="GAH2" s="881"/>
      <c r="GAI2" s="881"/>
      <c r="GAJ2" s="881"/>
      <c r="GAK2" s="881"/>
      <c r="GAL2" s="881"/>
      <c r="GAM2" s="881"/>
      <c r="GAN2" s="881"/>
      <c r="GAO2" s="881"/>
      <c r="GAP2" s="881"/>
      <c r="GAQ2" s="881"/>
      <c r="GAR2" s="881"/>
      <c r="GAS2" s="881"/>
      <c r="GAT2" s="881"/>
      <c r="GAU2" s="881"/>
      <c r="GAV2" s="881"/>
      <c r="GAW2" s="881"/>
      <c r="GAX2" s="881"/>
      <c r="GAY2" s="881"/>
      <c r="GAZ2" s="881"/>
      <c r="GBA2" s="881"/>
      <c r="GBB2" s="881"/>
      <c r="GBC2" s="881"/>
      <c r="GBD2" s="881"/>
      <c r="GBE2" s="881"/>
      <c r="GBF2" s="881"/>
      <c r="GBG2" s="881"/>
      <c r="GBH2" s="881"/>
      <c r="GBI2" s="881"/>
      <c r="GBJ2" s="881"/>
      <c r="GBK2" s="881"/>
      <c r="GBL2" s="881"/>
      <c r="GBM2" s="881"/>
      <c r="GBN2" s="881"/>
      <c r="GBO2" s="881"/>
      <c r="GBP2" s="881"/>
      <c r="GBQ2" s="881"/>
      <c r="GBR2" s="881"/>
      <c r="GBS2" s="881"/>
      <c r="GBT2" s="881"/>
      <c r="GBU2" s="881"/>
      <c r="GBV2" s="881"/>
      <c r="GBW2" s="881"/>
      <c r="GBX2" s="881"/>
      <c r="GBY2" s="881"/>
      <c r="GBZ2" s="881"/>
      <c r="GCA2" s="881"/>
      <c r="GCB2" s="881"/>
      <c r="GCC2" s="881"/>
      <c r="GCD2" s="881"/>
      <c r="GCE2" s="881"/>
      <c r="GCF2" s="881"/>
      <c r="GCG2" s="881"/>
      <c r="GCH2" s="881"/>
      <c r="GCI2" s="881"/>
      <c r="GCJ2" s="881"/>
      <c r="GCK2" s="881"/>
      <c r="GCL2" s="881"/>
      <c r="GCM2" s="881"/>
      <c r="GCN2" s="881"/>
      <c r="GCO2" s="881"/>
      <c r="GCP2" s="881"/>
      <c r="GCQ2" s="881"/>
      <c r="GCR2" s="881"/>
      <c r="GCS2" s="881"/>
      <c r="GCT2" s="881"/>
      <c r="GCU2" s="881"/>
      <c r="GCV2" s="881"/>
      <c r="GCW2" s="881"/>
      <c r="GCX2" s="881"/>
      <c r="GCY2" s="881"/>
      <c r="GCZ2" s="881"/>
      <c r="GDA2" s="881"/>
      <c r="GDB2" s="881"/>
      <c r="GDC2" s="881"/>
      <c r="GDD2" s="881"/>
      <c r="GDE2" s="881"/>
      <c r="GDF2" s="881"/>
      <c r="GDG2" s="881"/>
      <c r="GDH2" s="881"/>
      <c r="GDI2" s="881"/>
      <c r="GDJ2" s="881"/>
      <c r="GDK2" s="881"/>
      <c r="GDL2" s="881"/>
      <c r="GDM2" s="881"/>
      <c r="GDN2" s="881"/>
      <c r="GDO2" s="881"/>
      <c r="GDP2" s="881"/>
      <c r="GDQ2" s="881"/>
      <c r="GDR2" s="881"/>
      <c r="GDS2" s="881"/>
      <c r="GDT2" s="881"/>
      <c r="GDU2" s="881"/>
      <c r="GDV2" s="881"/>
      <c r="GDW2" s="881"/>
      <c r="GDX2" s="881"/>
      <c r="GDY2" s="881"/>
      <c r="GDZ2" s="881"/>
      <c r="GEA2" s="881"/>
      <c r="GEB2" s="881"/>
      <c r="GEC2" s="881"/>
      <c r="GED2" s="881"/>
      <c r="GEE2" s="881"/>
      <c r="GEF2" s="881"/>
      <c r="GEG2" s="881"/>
      <c r="GEH2" s="881"/>
      <c r="GEI2" s="881"/>
      <c r="GEJ2" s="881"/>
      <c r="GEK2" s="881"/>
      <c r="GEL2" s="881"/>
      <c r="GEM2" s="881"/>
      <c r="GEN2" s="881"/>
      <c r="GEO2" s="881"/>
      <c r="GEP2" s="881"/>
      <c r="GEQ2" s="881"/>
      <c r="GER2" s="881"/>
      <c r="GES2" s="881"/>
      <c r="GET2" s="881"/>
      <c r="GEU2" s="881"/>
      <c r="GEV2" s="881"/>
      <c r="GEW2" s="881"/>
      <c r="GEX2" s="881"/>
      <c r="GEY2" s="881"/>
      <c r="GEZ2" s="881"/>
      <c r="GFA2" s="881"/>
      <c r="GFB2" s="881"/>
      <c r="GFC2" s="881"/>
      <c r="GFD2" s="881"/>
      <c r="GFE2" s="881"/>
      <c r="GFF2" s="881"/>
      <c r="GFG2" s="881"/>
      <c r="GFH2" s="881"/>
      <c r="GFI2" s="881"/>
      <c r="GFJ2" s="881"/>
      <c r="GFK2" s="881"/>
      <c r="GFL2" s="881"/>
      <c r="GFM2" s="881"/>
      <c r="GFN2" s="881"/>
      <c r="GFO2" s="881"/>
      <c r="GFP2" s="881"/>
      <c r="GFQ2" s="881"/>
      <c r="GFR2" s="881"/>
      <c r="GFS2" s="881"/>
      <c r="GFT2" s="881"/>
      <c r="GFU2" s="881"/>
      <c r="GFV2" s="881"/>
      <c r="GFW2" s="881"/>
      <c r="GFX2" s="881"/>
      <c r="GFY2" s="881"/>
      <c r="GFZ2" s="881"/>
      <c r="GGA2" s="881"/>
      <c r="GGB2" s="881"/>
      <c r="GGC2" s="881"/>
      <c r="GGD2" s="881"/>
      <c r="GGE2" s="881"/>
      <c r="GGF2" s="881"/>
      <c r="GGG2" s="881"/>
      <c r="GGH2" s="881"/>
      <c r="GGI2" s="881"/>
      <c r="GGJ2" s="881"/>
      <c r="GGK2" s="881"/>
      <c r="GGL2" s="881"/>
      <c r="GGM2" s="881"/>
      <c r="GGN2" s="881"/>
      <c r="GGO2" s="881"/>
      <c r="GGP2" s="881"/>
      <c r="GGQ2" s="881"/>
      <c r="GGR2" s="881"/>
      <c r="GGS2" s="881"/>
      <c r="GGT2" s="881"/>
      <c r="GGU2" s="881"/>
      <c r="GGV2" s="881"/>
      <c r="GGW2" s="881"/>
      <c r="GGX2" s="881"/>
      <c r="GGY2" s="881"/>
      <c r="GGZ2" s="881"/>
      <c r="GHA2" s="881"/>
      <c r="GHB2" s="881"/>
      <c r="GHC2" s="881"/>
      <c r="GHD2" s="881"/>
      <c r="GHE2" s="881"/>
      <c r="GHF2" s="881"/>
      <c r="GHG2" s="881"/>
      <c r="GHH2" s="881"/>
      <c r="GHI2" s="881"/>
      <c r="GHJ2" s="881"/>
      <c r="GHK2" s="881"/>
      <c r="GHL2" s="881"/>
      <c r="GHM2" s="881"/>
      <c r="GHN2" s="881"/>
      <c r="GHO2" s="881"/>
      <c r="GHP2" s="881"/>
      <c r="GHQ2" s="881"/>
      <c r="GHR2" s="881"/>
      <c r="GHS2" s="881"/>
      <c r="GHT2" s="881"/>
      <c r="GHU2" s="881"/>
      <c r="GHV2" s="881"/>
      <c r="GHW2" s="881"/>
      <c r="GHX2" s="881"/>
      <c r="GHY2" s="881"/>
      <c r="GHZ2" s="881"/>
      <c r="GIA2" s="881"/>
      <c r="GIB2" s="881"/>
      <c r="GIC2" s="881"/>
      <c r="GID2" s="881"/>
      <c r="GIE2" s="881"/>
      <c r="GIF2" s="881"/>
      <c r="GIG2" s="881"/>
      <c r="GIH2" s="881"/>
      <c r="GII2" s="881"/>
      <c r="GIJ2" s="881"/>
      <c r="GIK2" s="881"/>
      <c r="GIL2" s="881"/>
      <c r="GIM2" s="881"/>
      <c r="GIN2" s="881"/>
      <c r="GIO2" s="881"/>
      <c r="GIP2" s="881"/>
      <c r="GIQ2" s="881"/>
      <c r="GIR2" s="881"/>
      <c r="GIS2" s="881"/>
      <c r="GIT2" s="881"/>
      <c r="GIU2" s="881"/>
      <c r="GIV2" s="881"/>
      <c r="GIW2" s="881"/>
      <c r="GIX2" s="881"/>
      <c r="GIY2" s="881"/>
      <c r="GIZ2" s="881"/>
      <c r="GJA2" s="881"/>
      <c r="GJB2" s="881"/>
      <c r="GJC2" s="881"/>
      <c r="GJD2" s="881"/>
      <c r="GJE2" s="881"/>
      <c r="GJF2" s="881"/>
      <c r="GJG2" s="881"/>
      <c r="GJH2" s="881"/>
      <c r="GJI2" s="881"/>
      <c r="GJJ2" s="881"/>
      <c r="GJK2" s="881"/>
      <c r="GJL2" s="881"/>
      <c r="GJM2" s="881"/>
      <c r="GJN2" s="881"/>
      <c r="GJO2" s="881"/>
      <c r="GJP2" s="881"/>
      <c r="GJQ2" s="881"/>
      <c r="GJR2" s="881"/>
      <c r="GJS2" s="881"/>
      <c r="GJT2" s="881"/>
      <c r="GJU2" s="881"/>
      <c r="GJV2" s="881"/>
      <c r="GJW2" s="881"/>
      <c r="GJX2" s="881"/>
      <c r="GJY2" s="881"/>
      <c r="GJZ2" s="881"/>
      <c r="GKA2" s="881"/>
      <c r="GKB2" s="881"/>
      <c r="GKC2" s="881"/>
      <c r="GKD2" s="881"/>
      <c r="GKE2" s="881"/>
      <c r="GKF2" s="881"/>
      <c r="GKG2" s="881"/>
      <c r="GKH2" s="881"/>
      <c r="GKI2" s="881"/>
      <c r="GKJ2" s="881"/>
      <c r="GKK2" s="881"/>
      <c r="GKL2" s="881"/>
      <c r="GKM2" s="881"/>
      <c r="GKN2" s="881"/>
      <c r="GKO2" s="881"/>
      <c r="GKP2" s="881"/>
      <c r="GKQ2" s="881"/>
      <c r="GKR2" s="881"/>
      <c r="GKS2" s="881"/>
      <c r="GKT2" s="881"/>
      <c r="GKU2" s="881"/>
      <c r="GKV2" s="881"/>
      <c r="GKW2" s="881"/>
      <c r="GKX2" s="881"/>
      <c r="GKY2" s="881"/>
      <c r="GKZ2" s="881"/>
      <c r="GLA2" s="881"/>
      <c r="GLB2" s="881"/>
      <c r="GLC2" s="881"/>
      <c r="GLD2" s="881"/>
      <c r="GLE2" s="881"/>
      <c r="GLF2" s="881"/>
      <c r="GLG2" s="881"/>
      <c r="GLH2" s="881"/>
      <c r="GLI2" s="881"/>
      <c r="GLJ2" s="881"/>
      <c r="GLK2" s="881"/>
      <c r="GLL2" s="881"/>
      <c r="GLM2" s="881"/>
      <c r="GLN2" s="881"/>
      <c r="GLO2" s="881"/>
      <c r="GLP2" s="881"/>
      <c r="GLQ2" s="881"/>
      <c r="GLR2" s="881"/>
      <c r="GLS2" s="881"/>
      <c r="GLT2" s="881"/>
      <c r="GLU2" s="881"/>
      <c r="GLV2" s="881"/>
      <c r="GLW2" s="881"/>
      <c r="GLX2" s="881"/>
      <c r="GLY2" s="881"/>
      <c r="GLZ2" s="881"/>
      <c r="GMA2" s="881"/>
      <c r="GMB2" s="881"/>
      <c r="GMC2" s="881"/>
      <c r="GMD2" s="881"/>
      <c r="GME2" s="881"/>
      <c r="GMF2" s="881"/>
      <c r="GMG2" s="881"/>
      <c r="GMH2" s="881"/>
      <c r="GMI2" s="881"/>
      <c r="GMJ2" s="881"/>
      <c r="GMK2" s="881"/>
      <c r="GML2" s="881"/>
      <c r="GMM2" s="881"/>
      <c r="GMN2" s="881"/>
      <c r="GMO2" s="881"/>
      <c r="GMP2" s="881"/>
      <c r="GMQ2" s="881"/>
      <c r="GMR2" s="881"/>
      <c r="GMS2" s="881"/>
      <c r="GMT2" s="881"/>
      <c r="GMU2" s="881"/>
      <c r="GMV2" s="881"/>
      <c r="GMW2" s="881"/>
      <c r="GMX2" s="881"/>
      <c r="GMY2" s="881"/>
      <c r="GMZ2" s="881"/>
      <c r="GNA2" s="881"/>
      <c r="GNB2" s="881"/>
      <c r="GNC2" s="881"/>
      <c r="GND2" s="881"/>
      <c r="GNE2" s="881"/>
      <c r="GNF2" s="881"/>
      <c r="GNG2" s="881"/>
      <c r="GNH2" s="881"/>
      <c r="GNI2" s="881"/>
      <c r="GNJ2" s="881"/>
      <c r="GNK2" s="881"/>
      <c r="GNL2" s="881"/>
      <c r="GNM2" s="881"/>
      <c r="GNN2" s="881"/>
      <c r="GNO2" s="881"/>
      <c r="GNP2" s="881"/>
      <c r="GNQ2" s="881"/>
      <c r="GNR2" s="881"/>
      <c r="GNS2" s="881"/>
      <c r="GNT2" s="881"/>
      <c r="GNU2" s="881"/>
      <c r="GNV2" s="881"/>
      <c r="GNW2" s="881"/>
      <c r="GNX2" s="881"/>
      <c r="GNY2" s="881"/>
      <c r="GNZ2" s="881"/>
      <c r="GOA2" s="881"/>
      <c r="GOB2" s="881"/>
      <c r="GOC2" s="881"/>
      <c r="GOD2" s="881"/>
      <c r="GOE2" s="881"/>
      <c r="GOF2" s="881"/>
      <c r="GOG2" s="881"/>
      <c r="GOH2" s="881"/>
      <c r="GOI2" s="881"/>
      <c r="GOJ2" s="881"/>
      <c r="GOK2" s="881"/>
      <c r="GOL2" s="881"/>
      <c r="GOM2" s="881"/>
      <c r="GON2" s="881"/>
      <c r="GOO2" s="881"/>
      <c r="GOP2" s="881"/>
      <c r="GOQ2" s="881"/>
      <c r="GOR2" s="881"/>
      <c r="GOS2" s="881"/>
      <c r="GOT2" s="881"/>
      <c r="GOU2" s="881"/>
      <c r="GOV2" s="881"/>
      <c r="GOW2" s="881"/>
      <c r="GOX2" s="881"/>
      <c r="GOY2" s="881"/>
      <c r="GOZ2" s="881"/>
      <c r="GPA2" s="881"/>
      <c r="GPB2" s="881"/>
      <c r="GPC2" s="881"/>
      <c r="GPD2" s="881"/>
      <c r="GPE2" s="881"/>
      <c r="GPF2" s="881"/>
      <c r="GPG2" s="881"/>
      <c r="GPH2" s="881"/>
      <c r="GPI2" s="881"/>
      <c r="GPJ2" s="881"/>
      <c r="GPK2" s="881"/>
      <c r="GPL2" s="881"/>
      <c r="GPM2" s="881"/>
      <c r="GPN2" s="881"/>
      <c r="GPO2" s="881"/>
      <c r="GPP2" s="881"/>
      <c r="GPQ2" s="881"/>
      <c r="GPR2" s="881"/>
      <c r="GPS2" s="881"/>
      <c r="GPT2" s="881"/>
      <c r="GPU2" s="881"/>
      <c r="GPV2" s="881"/>
      <c r="GPW2" s="881"/>
      <c r="GPX2" s="881"/>
      <c r="GPY2" s="881"/>
      <c r="GPZ2" s="881"/>
      <c r="GQA2" s="881"/>
      <c r="GQB2" s="881"/>
      <c r="GQC2" s="881"/>
      <c r="GQD2" s="881"/>
      <c r="GQE2" s="881"/>
      <c r="GQF2" s="881"/>
      <c r="GQG2" s="881"/>
      <c r="GQH2" s="881"/>
      <c r="GQI2" s="881"/>
      <c r="GQJ2" s="881"/>
      <c r="GQK2" s="881"/>
      <c r="GQL2" s="881"/>
      <c r="GQM2" s="881"/>
      <c r="GQN2" s="881"/>
      <c r="GQO2" s="881"/>
      <c r="GQP2" s="881"/>
      <c r="GQQ2" s="881"/>
      <c r="GQR2" s="881"/>
      <c r="GQS2" s="881"/>
      <c r="GQT2" s="881"/>
      <c r="GQU2" s="881"/>
      <c r="GQV2" s="881"/>
      <c r="GQW2" s="881"/>
      <c r="GQX2" s="881"/>
      <c r="GQY2" s="881"/>
      <c r="GQZ2" s="881"/>
      <c r="GRA2" s="881"/>
      <c r="GRB2" s="881"/>
      <c r="GRC2" s="881"/>
      <c r="GRD2" s="881"/>
      <c r="GRE2" s="881"/>
      <c r="GRF2" s="881"/>
      <c r="GRG2" s="881"/>
      <c r="GRH2" s="881"/>
      <c r="GRI2" s="881"/>
      <c r="GRJ2" s="881"/>
      <c r="GRK2" s="881"/>
      <c r="GRL2" s="881"/>
      <c r="GRM2" s="881"/>
      <c r="GRN2" s="881"/>
      <c r="GRO2" s="881"/>
      <c r="GRP2" s="881"/>
      <c r="GRQ2" s="881"/>
      <c r="GRR2" s="881"/>
      <c r="GRS2" s="881"/>
      <c r="GRT2" s="881"/>
      <c r="GRU2" s="881"/>
      <c r="GRV2" s="881"/>
      <c r="GRW2" s="881"/>
      <c r="GRX2" s="881"/>
      <c r="GRY2" s="881"/>
      <c r="GRZ2" s="881"/>
      <c r="GSA2" s="881"/>
      <c r="GSB2" s="881"/>
      <c r="GSC2" s="881"/>
      <c r="GSD2" s="881"/>
      <c r="GSE2" s="881"/>
      <c r="GSF2" s="881"/>
      <c r="GSG2" s="881"/>
      <c r="GSH2" s="881"/>
      <c r="GSI2" s="881"/>
      <c r="GSJ2" s="881"/>
      <c r="GSK2" s="881"/>
      <c r="GSL2" s="881"/>
      <c r="GSM2" s="881"/>
      <c r="GSN2" s="881"/>
      <c r="GSO2" s="881"/>
      <c r="GSP2" s="881"/>
      <c r="GSQ2" s="881"/>
      <c r="GSR2" s="881"/>
      <c r="GSS2" s="881"/>
      <c r="GST2" s="881"/>
      <c r="GSU2" s="881"/>
      <c r="GSV2" s="881"/>
      <c r="GSW2" s="881"/>
      <c r="GSX2" s="881"/>
      <c r="GSY2" s="881"/>
      <c r="GSZ2" s="881"/>
      <c r="GTA2" s="881"/>
      <c r="GTB2" s="881"/>
      <c r="GTC2" s="881"/>
      <c r="GTD2" s="881"/>
      <c r="GTE2" s="881"/>
      <c r="GTF2" s="881"/>
      <c r="GTG2" s="881"/>
      <c r="GTH2" s="881"/>
      <c r="GTI2" s="881"/>
      <c r="GTJ2" s="881"/>
      <c r="GTK2" s="881"/>
      <c r="GTL2" s="881"/>
      <c r="GTM2" s="881"/>
      <c r="GTN2" s="881"/>
      <c r="GTO2" s="881"/>
      <c r="GTP2" s="881"/>
      <c r="GTQ2" s="881"/>
      <c r="GTR2" s="881"/>
      <c r="GTS2" s="881"/>
      <c r="GTT2" s="881"/>
      <c r="GTU2" s="881"/>
      <c r="GTV2" s="881"/>
      <c r="GTW2" s="881"/>
      <c r="GTX2" s="881"/>
      <c r="GTY2" s="881"/>
      <c r="GTZ2" s="881"/>
      <c r="GUA2" s="881"/>
      <c r="GUB2" s="881"/>
      <c r="GUC2" s="881"/>
      <c r="GUD2" s="881"/>
      <c r="GUE2" s="881"/>
      <c r="GUF2" s="881"/>
      <c r="GUG2" s="881"/>
      <c r="GUH2" s="881"/>
      <c r="GUI2" s="881"/>
      <c r="GUJ2" s="881"/>
      <c r="GUK2" s="881"/>
      <c r="GUL2" s="881"/>
      <c r="GUM2" s="881"/>
      <c r="GUN2" s="881"/>
      <c r="GUO2" s="881"/>
      <c r="GUP2" s="881"/>
      <c r="GUQ2" s="881"/>
      <c r="GUR2" s="881"/>
      <c r="GUS2" s="881"/>
      <c r="GUT2" s="881"/>
      <c r="GUU2" s="881"/>
      <c r="GUV2" s="881"/>
      <c r="GUW2" s="881"/>
      <c r="GUX2" s="881"/>
      <c r="GUY2" s="881"/>
      <c r="GUZ2" s="881"/>
      <c r="GVA2" s="881"/>
      <c r="GVB2" s="881"/>
      <c r="GVC2" s="881"/>
      <c r="GVD2" s="881"/>
      <c r="GVE2" s="881"/>
      <c r="GVF2" s="881"/>
      <c r="GVG2" s="881"/>
      <c r="GVH2" s="881"/>
      <c r="GVI2" s="881"/>
      <c r="GVJ2" s="881"/>
      <c r="GVK2" s="881"/>
      <c r="GVL2" s="881"/>
      <c r="GVM2" s="881"/>
      <c r="GVN2" s="881"/>
      <c r="GVO2" s="881"/>
      <c r="GVP2" s="881"/>
      <c r="GVQ2" s="881"/>
      <c r="GVR2" s="881"/>
      <c r="GVS2" s="881"/>
      <c r="GVT2" s="881"/>
      <c r="GVU2" s="881"/>
      <c r="GVV2" s="881"/>
      <c r="GVW2" s="881"/>
      <c r="GVX2" s="881"/>
      <c r="GVY2" s="881"/>
      <c r="GVZ2" s="881"/>
      <c r="GWA2" s="881"/>
      <c r="GWB2" s="881"/>
      <c r="GWC2" s="881"/>
      <c r="GWD2" s="881"/>
      <c r="GWE2" s="881"/>
      <c r="GWF2" s="881"/>
      <c r="GWG2" s="881"/>
      <c r="GWH2" s="881"/>
      <c r="GWI2" s="881"/>
      <c r="GWJ2" s="881"/>
      <c r="GWK2" s="881"/>
      <c r="GWL2" s="881"/>
      <c r="GWM2" s="881"/>
      <c r="GWN2" s="881"/>
      <c r="GWO2" s="881"/>
      <c r="GWP2" s="881"/>
      <c r="GWQ2" s="881"/>
      <c r="GWR2" s="881"/>
      <c r="GWS2" s="881"/>
      <c r="GWT2" s="881"/>
      <c r="GWU2" s="881"/>
      <c r="GWV2" s="881"/>
      <c r="GWW2" s="881"/>
      <c r="GWX2" s="881"/>
      <c r="GWY2" s="881"/>
      <c r="GWZ2" s="881"/>
      <c r="GXA2" s="881"/>
      <c r="GXB2" s="881"/>
      <c r="GXC2" s="881"/>
      <c r="GXD2" s="881"/>
      <c r="GXE2" s="881"/>
      <c r="GXF2" s="881"/>
      <c r="GXG2" s="881"/>
      <c r="GXH2" s="881"/>
      <c r="GXI2" s="881"/>
      <c r="GXJ2" s="881"/>
      <c r="GXK2" s="881"/>
      <c r="GXL2" s="881"/>
      <c r="GXM2" s="881"/>
      <c r="GXN2" s="881"/>
      <c r="GXO2" s="881"/>
      <c r="GXP2" s="881"/>
      <c r="GXQ2" s="881"/>
      <c r="GXR2" s="881"/>
      <c r="GXS2" s="881"/>
      <c r="GXT2" s="881"/>
      <c r="GXU2" s="881"/>
      <c r="GXV2" s="881"/>
      <c r="GXW2" s="881"/>
      <c r="GXX2" s="881"/>
      <c r="GXY2" s="881"/>
      <c r="GXZ2" s="881"/>
      <c r="GYA2" s="881"/>
      <c r="GYB2" s="881"/>
      <c r="GYC2" s="881"/>
      <c r="GYD2" s="881"/>
      <c r="GYE2" s="881"/>
      <c r="GYF2" s="881"/>
      <c r="GYG2" s="881"/>
      <c r="GYH2" s="881"/>
      <c r="GYI2" s="881"/>
      <c r="GYJ2" s="881"/>
      <c r="GYK2" s="881"/>
      <c r="GYL2" s="881"/>
      <c r="GYM2" s="881"/>
      <c r="GYN2" s="881"/>
      <c r="GYO2" s="881"/>
      <c r="GYP2" s="881"/>
      <c r="GYQ2" s="881"/>
      <c r="GYR2" s="881"/>
      <c r="GYS2" s="881"/>
      <c r="GYT2" s="881"/>
      <c r="GYU2" s="881"/>
      <c r="GYV2" s="881"/>
      <c r="GYW2" s="881"/>
      <c r="GYX2" s="881"/>
      <c r="GYY2" s="881"/>
      <c r="GYZ2" s="881"/>
      <c r="GZA2" s="881"/>
      <c r="GZB2" s="881"/>
      <c r="GZC2" s="881"/>
      <c r="GZD2" s="881"/>
      <c r="GZE2" s="881"/>
      <c r="GZF2" s="881"/>
      <c r="GZG2" s="881"/>
      <c r="GZH2" s="881"/>
      <c r="GZI2" s="881"/>
      <c r="GZJ2" s="881"/>
      <c r="GZK2" s="881"/>
      <c r="GZL2" s="881"/>
      <c r="GZM2" s="881"/>
      <c r="GZN2" s="881"/>
      <c r="GZO2" s="881"/>
      <c r="GZP2" s="881"/>
      <c r="GZQ2" s="881"/>
      <c r="GZR2" s="881"/>
      <c r="GZS2" s="881"/>
      <c r="GZT2" s="881"/>
      <c r="GZU2" s="881"/>
      <c r="GZV2" s="881"/>
      <c r="GZW2" s="881"/>
      <c r="GZX2" s="881"/>
      <c r="GZY2" s="881"/>
      <c r="GZZ2" s="881"/>
      <c r="HAA2" s="881"/>
      <c r="HAB2" s="881"/>
      <c r="HAC2" s="881"/>
      <c r="HAD2" s="881"/>
      <c r="HAE2" s="881"/>
      <c r="HAF2" s="881"/>
      <c r="HAG2" s="881"/>
      <c r="HAH2" s="881"/>
      <c r="HAI2" s="881"/>
      <c r="HAJ2" s="881"/>
      <c r="HAK2" s="881"/>
      <c r="HAL2" s="881"/>
      <c r="HAM2" s="881"/>
      <c r="HAN2" s="881"/>
      <c r="HAO2" s="881"/>
      <c r="HAP2" s="881"/>
      <c r="HAQ2" s="881"/>
      <c r="HAR2" s="881"/>
      <c r="HAS2" s="881"/>
      <c r="HAT2" s="881"/>
      <c r="HAU2" s="881"/>
      <c r="HAV2" s="881"/>
      <c r="HAW2" s="881"/>
      <c r="HAX2" s="881"/>
      <c r="HAY2" s="881"/>
      <c r="HAZ2" s="881"/>
      <c r="HBA2" s="881"/>
      <c r="HBB2" s="881"/>
      <c r="HBC2" s="881"/>
      <c r="HBD2" s="881"/>
      <c r="HBE2" s="881"/>
      <c r="HBF2" s="881"/>
      <c r="HBG2" s="881"/>
      <c r="HBH2" s="881"/>
      <c r="HBI2" s="881"/>
      <c r="HBJ2" s="881"/>
      <c r="HBK2" s="881"/>
      <c r="HBL2" s="881"/>
      <c r="HBM2" s="881"/>
      <c r="HBN2" s="881"/>
      <c r="HBO2" s="881"/>
      <c r="HBP2" s="881"/>
      <c r="HBQ2" s="881"/>
      <c r="HBR2" s="881"/>
      <c r="HBS2" s="881"/>
      <c r="HBT2" s="881"/>
      <c r="HBU2" s="881"/>
      <c r="HBV2" s="881"/>
      <c r="HBW2" s="881"/>
      <c r="HBX2" s="881"/>
      <c r="HBY2" s="881"/>
      <c r="HBZ2" s="881"/>
      <c r="HCA2" s="881"/>
      <c r="HCB2" s="881"/>
      <c r="HCC2" s="881"/>
      <c r="HCD2" s="881"/>
      <c r="HCE2" s="881"/>
      <c r="HCF2" s="881"/>
      <c r="HCG2" s="881"/>
      <c r="HCH2" s="881"/>
      <c r="HCI2" s="881"/>
      <c r="HCJ2" s="881"/>
      <c r="HCK2" s="881"/>
      <c r="HCL2" s="881"/>
      <c r="HCM2" s="881"/>
      <c r="HCN2" s="881"/>
      <c r="HCO2" s="881"/>
      <c r="HCP2" s="881"/>
      <c r="HCQ2" s="881"/>
      <c r="HCR2" s="881"/>
      <c r="HCS2" s="881"/>
      <c r="HCT2" s="881"/>
      <c r="HCU2" s="881"/>
      <c r="HCV2" s="881"/>
      <c r="HCW2" s="881"/>
      <c r="HCX2" s="881"/>
      <c r="HCY2" s="881"/>
      <c r="HCZ2" s="881"/>
      <c r="HDA2" s="881"/>
      <c r="HDB2" s="881"/>
      <c r="HDC2" s="881"/>
      <c r="HDD2" s="881"/>
      <c r="HDE2" s="881"/>
      <c r="HDF2" s="881"/>
      <c r="HDG2" s="881"/>
      <c r="HDH2" s="881"/>
      <c r="HDI2" s="881"/>
      <c r="HDJ2" s="881"/>
      <c r="HDK2" s="881"/>
      <c r="HDL2" s="881"/>
      <c r="HDM2" s="881"/>
      <c r="HDN2" s="881"/>
      <c r="HDO2" s="881"/>
      <c r="HDP2" s="881"/>
      <c r="HDQ2" s="881"/>
      <c r="HDR2" s="881"/>
      <c r="HDS2" s="881"/>
      <c r="HDT2" s="881"/>
      <c r="HDU2" s="881"/>
      <c r="HDV2" s="881"/>
      <c r="HDW2" s="881"/>
      <c r="HDX2" s="881"/>
      <c r="HDY2" s="881"/>
      <c r="HDZ2" s="881"/>
      <c r="HEA2" s="881"/>
      <c r="HEB2" s="881"/>
      <c r="HEC2" s="881"/>
      <c r="HED2" s="881"/>
      <c r="HEE2" s="881"/>
      <c r="HEF2" s="881"/>
      <c r="HEG2" s="881"/>
      <c r="HEH2" s="881"/>
      <c r="HEI2" s="881"/>
      <c r="HEJ2" s="881"/>
      <c r="HEK2" s="881"/>
      <c r="HEL2" s="881"/>
      <c r="HEM2" s="881"/>
      <c r="HEN2" s="881"/>
      <c r="HEO2" s="881"/>
      <c r="HEP2" s="881"/>
      <c r="HEQ2" s="881"/>
      <c r="HER2" s="881"/>
      <c r="HES2" s="881"/>
      <c r="HET2" s="881"/>
      <c r="HEU2" s="881"/>
      <c r="HEV2" s="881"/>
      <c r="HEW2" s="881"/>
      <c r="HEX2" s="881"/>
      <c r="HEY2" s="881"/>
      <c r="HEZ2" s="881"/>
      <c r="HFA2" s="881"/>
      <c r="HFB2" s="881"/>
      <c r="HFC2" s="881"/>
      <c r="HFD2" s="881"/>
      <c r="HFE2" s="881"/>
      <c r="HFF2" s="881"/>
      <c r="HFG2" s="881"/>
      <c r="HFH2" s="881"/>
      <c r="HFI2" s="881"/>
      <c r="HFJ2" s="881"/>
      <c r="HFK2" s="881"/>
      <c r="HFL2" s="881"/>
      <c r="HFM2" s="881"/>
      <c r="HFN2" s="881"/>
      <c r="HFO2" s="881"/>
      <c r="HFP2" s="881"/>
      <c r="HFQ2" s="881"/>
      <c r="HFR2" s="881"/>
      <c r="HFS2" s="881"/>
      <c r="HFT2" s="881"/>
      <c r="HFU2" s="881"/>
      <c r="HFV2" s="881"/>
      <c r="HFW2" s="881"/>
      <c r="HFX2" s="881"/>
      <c r="HFY2" s="881"/>
      <c r="HFZ2" s="881"/>
      <c r="HGA2" s="881"/>
      <c r="HGB2" s="881"/>
      <c r="HGC2" s="881"/>
      <c r="HGD2" s="881"/>
      <c r="HGE2" s="881"/>
      <c r="HGF2" s="881"/>
      <c r="HGG2" s="881"/>
      <c r="HGH2" s="881"/>
      <c r="HGI2" s="881"/>
      <c r="HGJ2" s="881"/>
      <c r="HGK2" s="881"/>
      <c r="HGL2" s="881"/>
      <c r="HGM2" s="881"/>
      <c r="HGN2" s="881"/>
      <c r="HGO2" s="881"/>
      <c r="HGP2" s="881"/>
      <c r="HGQ2" s="881"/>
      <c r="HGR2" s="881"/>
      <c r="HGS2" s="881"/>
      <c r="HGT2" s="881"/>
      <c r="HGU2" s="881"/>
      <c r="HGV2" s="881"/>
      <c r="HGW2" s="881"/>
      <c r="HGX2" s="881"/>
      <c r="HGY2" s="881"/>
      <c r="HGZ2" s="881"/>
      <c r="HHA2" s="881"/>
      <c r="HHB2" s="881"/>
      <c r="HHC2" s="881"/>
      <c r="HHD2" s="881"/>
      <c r="HHE2" s="881"/>
      <c r="HHF2" s="881"/>
      <c r="HHG2" s="881"/>
      <c r="HHH2" s="881"/>
      <c r="HHI2" s="881"/>
      <c r="HHJ2" s="881"/>
      <c r="HHK2" s="881"/>
      <c r="HHL2" s="881"/>
      <c r="HHM2" s="881"/>
      <c r="HHN2" s="881"/>
      <c r="HHO2" s="881"/>
      <c r="HHP2" s="881"/>
      <c r="HHQ2" s="881"/>
      <c r="HHR2" s="881"/>
      <c r="HHS2" s="881"/>
      <c r="HHT2" s="881"/>
      <c r="HHU2" s="881"/>
      <c r="HHV2" s="881"/>
      <c r="HHW2" s="881"/>
      <c r="HHX2" s="881"/>
      <c r="HHY2" s="881"/>
      <c r="HHZ2" s="881"/>
      <c r="HIA2" s="881"/>
      <c r="HIB2" s="881"/>
      <c r="HIC2" s="881"/>
      <c r="HID2" s="881"/>
      <c r="HIE2" s="881"/>
      <c r="HIF2" s="881"/>
      <c r="HIG2" s="881"/>
      <c r="HIH2" s="881"/>
      <c r="HII2" s="881"/>
      <c r="HIJ2" s="881"/>
      <c r="HIK2" s="881"/>
      <c r="HIL2" s="881"/>
      <c r="HIM2" s="881"/>
      <c r="HIN2" s="881"/>
      <c r="HIO2" s="881"/>
      <c r="HIP2" s="881"/>
      <c r="HIQ2" s="881"/>
      <c r="HIR2" s="881"/>
      <c r="HIS2" s="881"/>
      <c r="HIT2" s="881"/>
      <c r="HIU2" s="881"/>
      <c r="HIV2" s="881"/>
      <c r="HIW2" s="881"/>
      <c r="HIX2" s="881"/>
      <c r="HIY2" s="881"/>
      <c r="HIZ2" s="881"/>
      <c r="HJA2" s="881"/>
      <c r="HJB2" s="881"/>
      <c r="HJC2" s="881"/>
      <c r="HJD2" s="881"/>
      <c r="HJE2" s="881"/>
      <c r="HJF2" s="881"/>
      <c r="HJG2" s="881"/>
      <c r="HJH2" s="881"/>
      <c r="HJI2" s="881"/>
      <c r="HJJ2" s="881"/>
      <c r="HJK2" s="881"/>
      <c r="HJL2" s="881"/>
      <c r="HJM2" s="881"/>
      <c r="HJN2" s="881"/>
      <c r="HJO2" s="881"/>
      <c r="HJP2" s="881"/>
      <c r="HJQ2" s="881"/>
      <c r="HJR2" s="881"/>
      <c r="HJS2" s="881"/>
      <c r="HJT2" s="881"/>
      <c r="HJU2" s="881"/>
      <c r="HJV2" s="881"/>
      <c r="HJW2" s="881"/>
      <c r="HJX2" s="881"/>
      <c r="HJY2" s="881"/>
      <c r="HJZ2" s="881"/>
      <c r="HKA2" s="881"/>
      <c r="HKB2" s="881"/>
      <c r="HKC2" s="881"/>
      <c r="HKD2" s="881"/>
      <c r="HKE2" s="881"/>
      <c r="HKF2" s="881"/>
      <c r="HKG2" s="881"/>
      <c r="HKH2" s="881"/>
      <c r="HKI2" s="881"/>
      <c r="HKJ2" s="881"/>
      <c r="HKK2" s="881"/>
      <c r="HKL2" s="881"/>
      <c r="HKM2" s="881"/>
      <c r="HKN2" s="881"/>
      <c r="HKO2" s="881"/>
      <c r="HKP2" s="881"/>
      <c r="HKQ2" s="881"/>
      <c r="HKR2" s="881"/>
      <c r="HKS2" s="881"/>
      <c r="HKT2" s="881"/>
      <c r="HKU2" s="881"/>
      <c r="HKV2" s="881"/>
      <c r="HKW2" s="881"/>
      <c r="HKX2" s="881"/>
      <c r="HKY2" s="881"/>
      <c r="HKZ2" s="881"/>
      <c r="HLA2" s="881"/>
      <c r="HLB2" s="881"/>
      <c r="HLC2" s="881"/>
      <c r="HLD2" s="881"/>
      <c r="HLE2" s="881"/>
      <c r="HLF2" s="881"/>
      <c r="HLG2" s="881"/>
      <c r="HLH2" s="881"/>
      <c r="HLI2" s="881"/>
      <c r="HLJ2" s="881"/>
      <c r="HLK2" s="881"/>
      <c r="HLL2" s="881"/>
      <c r="HLM2" s="881"/>
      <c r="HLN2" s="881"/>
      <c r="HLO2" s="881"/>
      <c r="HLP2" s="881"/>
      <c r="HLQ2" s="881"/>
      <c r="HLR2" s="881"/>
      <c r="HLS2" s="881"/>
      <c r="HLT2" s="881"/>
      <c r="HLU2" s="881"/>
      <c r="HLV2" s="881"/>
      <c r="HLW2" s="881"/>
      <c r="HLX2" s="881"/>
      <c r="HLY2" s="881"/>
      <c r="HLZ2" s="881"/>
      <c r="HMA2" s="881"/>
      <c r="HMB2" s="881"/>
      <c r="HMC2" s="881"/>
      <c r="HMD2" s="881"/>
      <c r="HME2" s="881"/>
      <c r="HMF2" s="881"/>
      <c r="HMG2" s="881"/>
      <c r="HMH2" s="881"/>
      <c r="HMI2" s="881"/>
      <c r="HMJ2" s="881"/>
      <c r="HMK2" s="881"/>
      <c r="HML2" s="881"/>
      <c r="HMM2" s="881"/>
      <c r="HMN2" s="881"/>
      <c r="HMO2" s="881"/>
      <c r="HMP2" s="881"/>
      <c r="HMQ2" s="881"/>
      <c r="HMR2" s="881"/>
      <c r="HMS2" s="881"/>
      <c r="HMT2" s="881"/>
      <c r="HMU2" s="881"/>
      <c r="HMV2" s="881"/>
      <c r="HMW2" s="881"/>
      <c r="HMX2" s="881"/>
      <c r="HMY2" s="881"/>
      <c r="HMZ2" s="881"/>
      <c r="HNA2" s="881"/>
      <c r="HNB2" s="881"/>
      <c r="HNC2" s="881"/>
      <c r="HND2" s="881"/>
      <c r="HNE2" s="881"/>
      <c r="HNF2" s="881"/>
      <c r="HNG2" s="881"/>
      <c r="HNH2" s="881"/>
      <c r="HNI2" s="881"/>
      <c r="HNJ2" s="881"/>
      <c r="HNK2" s="881"/>
      <c r="HNL2" s="881"/>
      <c r="HNM2" s="881"/>
      <c r="HNN2" s="881"/>
      <c r="HNO2" s="881"/>
      <c r="HNP2" s="881"/>
      <c r="HNQ2" s="881"/>
      <c r="HNR2" s="881"/>
      <c r="HNS2" s="881"/>
      <c r="HNT2" s="881"/>
      <c r="HNU2" s="881"/>
      <c r="HNV2" s="881"/>
      <c r="HNW2" s="881"/>
      <c r="HNX2" s="881"/>
      <c r="HNY2" s="881"/>
      <c r="HNZ2" s="881"/>
      <c r="HOA2" s="881"/>
      <c r="HOB2" s="881"/>
      <c r="HOC2" s="881"/>
      <c r="HOD2" s="881"/>
      <c r="HOE2" s="881"/>
      <c r="HOF2" s="881"/>
      <c r="HOG2" s="881"/>
      <c r="HOH2" s="881"/>
      <c r="HOI2" s="881"/>
      <c r="HOJ2" s="881"/>
      <c r="HOK2" s="881"/>
      <c r="HOL2" s="881"/>
      <c r="HOM2" s="881"/>
      <c r="HON2" s="881"/>
      <c r="HOO2" s="881"/>
      <c r="HOP2" s="881"/>
      <c r="HOQ2" s="881"/>
      <c r="HOR2" s="881"/>
      <c r="HOS2" s="881"/>
      <c r="HOT2" s="881"/>
      <c r="HOU2" s="881"/>
      <c r="HOV2" s="881"/>
      <c r="HOW2" s="881"/>
      <c r="HOX2" s="881"/>
      <c r="HOY2" s="881"/>
      <c r="HOZ2" s="881"/>
      <c r="HPA2" s="881"/>
      <c r="HPB2" s="881"/>
      <c r="HPC2" s="881"/>
      <c r="HPD2" s="881"/>
      <c r="HPE2" s="881"/>
      <c r="HPF2" s="881"/>
      <c r="HPG2" s="881"/>
      <c r="HPH2" s="881"/>
      <c r="HPI2" s="881"/>
      <c r="HPJ2" s="881"/>
      <c r="HPK2" s="881"/>
      <c r="HPL2" s="881"/>
      <c r="HPM2" s="881"/>
      <c r="HPN2" s="881"/>
      <c r="HPO2" s="881"/>
      <c r="HPP2" s="881"/>
      <c r="HPQ2" s="881"/>
      <c r="HPR2" s="881"/>
      <c r="HPS2" s="881"/>
      <c r="HPT2" s="881"/>
      <c r="HPU2" s="881"/>
      <c r="HPV2" s="881"/>
      <c r="HPW2" s="881"/>
      <c r="HPX2" s="881"/>
      <c r="HPY2" s="881"/>
      <c r="HPZ2" s="881"/>
      <c r="HQA2" s="881"/>
      <c r="HQB2" s="881"/>
      <c r="HQC2" s="881"/>
      <c r="HQD2" s="881"/>
      <c r="HQE2" s="881"/>
      <c r="HQF2" s="881"/>
      <c r="HQG2" s="881"/>
      <c r="HQH2" s="881"/>
      <c r="HQI2" s="881"/>
      <c r="HQJ2" s="881"/>
      <c r="HQK2" s="881"/>
      <c r="HQL2" s="881"/>
      <c r="HQM2" s="881"/>
      <c r="HQN2" s="881"/>
      <c r="HQO2" s="881"/>
      <c r="HQP2" s="881"/>
      <c r="HQQ2" s="881"/>
      <c r="HQR2" s="881"/>
      <c r="HQS2" s="881"/>
      <c r="HQT2" s="881"/>
      <c r="HQU2" s="881"/>
      <c r="HQV2" s="881"/>
      <c r="HQW2" s="881"/>
      <c r="HQX2" s="881"/>
      <c r="HQY2" s="881"/>
      <c r="HQZ2" s="881"/>
      <c r="HRA2" s="881"/>
      <c r="HRB2" s="881"/>
      <c r="HRC2" s="881"/>
      <c r="HRD2" s="881"/>
      <c r="HRE2" s="881"/>
      <c r="HRF2" s="881"/>
      <c r="HRG2" s="881"/>
      <c r="HRH2" s="881"/>
      <c r="HRI2" s="881"/>
      <c r="HRJ2" s="881"/>
      <c r="HRK2" s="881"/>
      <c r="HRL2" s="881"/>
      <c r="HRM2" s="881"/>
      <c r="HRN2" s="881"/>
      <c r="HRO2" s="881"/>
      <c r="HRP2" s="881"/>
      <c r="HRQ2" s="881"/>
      <c r="HRR2" s="881"/>
      <c r="HRS2" s="881"/>
      <c r="HRT2" s="881"/>
      <c r="HRU2" s="881"/>
      <c r="HRV2" s="881"/>
      <c r="HRW2" s="881"/>
      <c r="HRX2" s="881"/>
      <c r="HRY2" s="881"/>
      <c r="HRZ2" s="881"/>
      <c r="HSA2" s="881"/>
      <c r="HSB2" s="881"/>
      <c r="HSC2" s="881"/>
      <c r="HSD2" s="881"/>
      <c r="HSE2" s="881"/>
      <c r="HSF2" s="881"/>
      <c r="HSG2" s="881"/>
      <c r="HSH2" s="881"/>
      <c r="HSI2" s="881"/>
      <c r="HSJ2" s="881"/>
      <c r="HSK2" s="881"/>
      <c r="HSL2" s="881"/>
      <c r="HSM2" s="881"/>
      <c r="HSN2" s="881"/>
      <c r="HSO2" s="881"/>
      <c r="HSP2" s="881"/>
      <c r="HSQ2" s="881"/>
      <c r="HSR2" s="881"/>
      <c r="HSS2" s="881"/>
      <c r="HST2" s="881"/>
      <c r="HSU2" s="881"/>
      <c r="HSV2" s="881"/>
      <c r="HSW2" s="881"/>
      <c r="HSX2" s="881"/>
      <c r="HSY2" s="881"/>
      <c r="HSZ2" s="881"/>
      <c r="HTA2" s="881"/>
      <c r="HTB2" s="881"/>
      <c r="HTC2" s="881"/>
      <c r="HTD2" s="881"/>
      <c r="HTE2" s="881"/>
      <c r="HTF2" s="881"/>
      <c r="HTG2" s="881"/>
      <c r="HTH2" s="881"/>
      <c r="HTI2" s="881"/>
      <c r="HTJ2" s="881"/>
      <c r="HTK2" s="881"/>
      <c r="HTL2" s="881"/>
      <c r="HTM2" s="881"/>
      <c r="HTN2" s="881"/>
      <c r="HTO2" s="881"/>
      <c r="HTP2" s="881"/>
      <c r="HTQ2" s="881"/>
      <c r="HTR2" s="881"/>
      <c r="HTS2" s="881"/>
      <c r="HTT2" s="881"/>
      <c r="HTU2" s="881"/>
      <c r="HTV2" s="881"/>
      <c r="HTW2" s="881"/>
      <c r="HTX2" s="881"/>
      <c r="HTY2" s="881"/>
      <c r="HTZ2" s="881"/>
      <c r="HUA2" s="881"/>
      <c r="HUB2" s="881"/>
      <c r="HUC2" s="881"/>
      <c r="HUD2" s="881"/>
      <c r="HUE2" s="881"/>
      <c r="HUF2" s="881"/>
      <c r="HUG2" s="881"/>
      <c r="HUH2" s="881"/>
      <c r="HUI2" s="881"/>
      <c r="HUJ2" s="881"/>
      <c r="HUK2" s="881"/>
      <c r="HUL2" s="881"/>
      <c r="HUM2" s="881"/>
      <c r="HUN2" s="881"/>
      <c r="HUO2" s="881"/>
      <c r="HUP2" s="881"/>
      <c r="HUQ2" s="881"/>
      <c r="HUR2" s="881"/>
      <c r="HUS2" s="881"/>
      <c r="HUT2" s="881"/>
      <c r="HUU2" s="881"/>
      <c r="HUV2" s="881"/>
      <c r="HUW2" s="881"/>
      <c r="HUX2" s="881"/>
      <c r="HUY2" s="881"/>
      <c r="HUZ2" s="881"/>
      <c r="HVA2" s="881"/>
      <c r="HVB2" s="881"/>
      <c r="HVC2" s="881"/>
      <c r="HVD2" s="881"/>
      <c r="HVE2" s="881"/>
      <c r="HVF2" s="881"/>
      <c r="HVG2" s="881"/>
      <c r="HVH2" s="881"/>
      <c r="HVI2" s="881"/>
      <c r="HVJ2" s="881"/>
      <c r="HVK2" s="881"/>
      <c r="HVL2" s="881"/>
      <c r="HVM2" s="881"/>
      <c r="HVN2" s="881"/>
      <c r="HVO2" s="881"/>
      <c r="HVP2" s="881"/>
      <c r="HVQ2" s="881"/>
      <c r="HVR2" s="881"/>
      <c r="HVS2" s="881"/>
      <c r="HVT2" s="881"/>
      <c r="HVU2" s="881"/>
      <c r="HVV2" s="881"/>
      <c r="HVW2" s="881"/>
      <c r="HVX2" s="881"/>
      <c r="HVY2" s="881"/>
      <c r="HVZ2" s="881"/>
      <c r="HWA2" s="881"/>
      <c r="HWB2" s="881"/>
      <c r="HWC2" s="881"/>
      <c r="HWD2" s="881"/>
      <c r="HWE2" s="881"/>
      <c r="HWF2" s="881"/>
      <c r="HWG2" s="881"/>
      <c r="HWH2" s="881"/>
      <c r="HWI2" s="881"/>
      <c r="HWJ2" s="881"/>
      <c r="HWK2" s="881"/>
      <c r="HWL2" s="881"/>
      <c r="HWM2" s="881"/>
      <c r="HWN2" s="881"/>
      <c r="HWO2" s="881"/>
      <c r="HWP2" s="881"/>
      <c r="HWQ2" s="881"/>
      <c r="HWR2" s="881"/>
      <c r="HWS2" s="881"/>
      <c r="HWT2" s="881"/>
      <c r="HWU2" s="881"/>
      <c r="HWV2" s="881"/>
      <c r="HWW2" s="881"/>
      <c r="HWX2" s="881"/>
      <c r="HWY2" s="881"/>
      <c r="HWZ2" s="881"/>
      <c r="HXA2" s="881"/>
      <c r="HXB2" s="881"/>
      <c r="HXC2" s="881"/>
      <c r="HXD2" s="881"/>
      <c r="HXE2" s="881"/>
      <c r="HXF2" s="881"/>
      <c r="HXG2" s="881"/>
      <c r="HXH2" s="881"/>
      <c r="HXI2" s="881"/>
      <c r="HXJ2" s="881"/>
      <c r="HXK2" s="881"/>
      <c r="HXL2" s="881"/>
      <c r="HXM2" s="881"/>
      <c r="HXN2" s="881"/>
      <c r="HXO2" s="881"/>
      <c r="HXP2" s="881"/>
      <c r="HXQ2" s="881"/>
      <c r="HXR2" s="881"/>
      <c r="HXS2" s="881"/>
      <c r="HXT2" s="881"/>
      <c r="HXU2" s="881"/>
      <c r="HXV2" s="881"/>
      <c r="HXW2" s="881"/>
      <c r="HXX2" s="881"/>
      <c r="HXY2" s="881"/>
      <c r="HXZ2" s="881"/>
      <c r="HYA2" s="881"/>
      <c r="HYB2" s="881"/>
      <c r="HYC2" s="881"/>
      <c r="HYD2" s="881"/>
      <c r="HYE2" s="881"/>
      <c r="HYF2" s="881"/>
      <c r="HYG2" s="881"/>
      <c r="HYH2" s="881"/>
      <c r="HYI2" s="881"/>
      <c r="HYJ2" s="881"/>
      <c r="HYK2" s="881"/>
      <c r="HYL2" s="881"/>
      <c r="HYM2" s="881"/>
      <c r="HYN2" s="881"/>
      <c r="HYO2" s="881"/>
      <c r="HYP2" s="881"/>
      <c r="HYQ2" s="881"/>
      <c r="HYR2" s="881"/>
      <c r="HYS2" s="881"/>
      <c r="HYT2" s="881"/>
      <c r="HYU2" s="881"/>
      <c r="HYV2" s="881"/>
      <c r="HYW2" s="881"/>
      <c r="HYX2" s="881"/>
      <c r="HYY2" s="881"/>
      <c r="HYZ2" s="881"/>
      <c r="HZA2" s="881"/>
      <c r="HZB2" s="881"/>
      <c r="HZC2" s="881"/>
      <c r="HZD2" s="881"/>
      <c r="HZE2" s="881"/>
      <c r="HZF2" s="881"/>
      <c r="HZG2" s="881"/>
      <c r="HZH2" s="881"/>
      <c r="HZI2" s="881"/>
      <c r="HZJ2" s="881"/>
      <c r="HZK2" s="881"/>
      <c r="HZL2" s="881"/>
      <c r="HZM2" s="881"/>
      <c r="HZN2" s="881"/>
      <c r="HZO2" s="881"/>
      <c r="HZP2" s="881"/>
      <c r="HZQ2" s="881"/>
      <c r="HZR2" s="881"/>
      <c r="HZS2" s="881"/>
      <c r="HZT2" s="881"/>
      <c r="HZU2" s="881"/>
      <c r="HZV2" s="881"/>
      <c r="HZW2" s="881"/>
      <c r="HZX2" s="881"/>
      <c r="HZY2" s="881"/>
      <c r="HZZ2" s="881"/>
      <c r="IAA2" s="881"/>
      <c r="IAB2" s="881"/>
      <c r="IAC2" s="881"/>
      <c r="IAD2" s="881"/>
      <c r="IAE2" s="881"/>
      <c r="IAF2" s="881"/>
      <c r="IAG2" s="881"/>
      <c r="IAH2" s="881"/>
      <c r="IAI2" s="881"/>
      <c r="IAJ2" s="881"/>
      <c r="IAK2" s="881"/>
      <c r="IAL2" s="881"/>
      <c r="IAM2" s="881"/>
      <c r="IAN2" s="881"/>
      <c r="IAO2" s="881"/>
      <c r="IAP2" s="881"/>
      <c r="IAQ2" s="881"/>
      <c r="IAR2" s="881"/>
      <c r="IAS2" s="881"/>
      <c r="IAT2" s="881"/>
      <c r="IAU2" s="881"/>
      <c r="IAV2" s="881"/>
      <c r="IAW2" s="881"/>
      <c r="IAX2" s="881"/>
      <c r="IAY2" s="881"/>
      <c r="IAZ2" s="881"/>
      <c r="IBA2" s="881"/>
      <c r="IBB2" s="881"/>
      <c r="IBC2" s="881"/>
      <c r="IBD2" s="881"/>
      <c r="IBE2" s="881"/>
      <c r="IBF2" s="881"/>
      <c r="IBG2" s="881"/>
      <c r="IBH2" s="881"/>
      <c r="IBI2" s="881"/>
      <c r="IBJ2" s="881"/>
      <c r="IBK2" s="881"/>
      <c r="IBL2" s="881"/>
      <c r="IBM2" s="881"/>
      <c r="IBN2" s="881"/>
      <c r="IBO2" s="881"/>
      <c r="IBP2" s="881"/>
      <c r="IBQ2" s="881"/>
      <c r="IBR2" s="881"/>
      <c r="IBS2" s="881"/>
      <c r="IBT2" s="881"/>
      <c r="IBU2" s="881"/>
      <c r="IBV2" s="881"/>
      <c r="IBW2" s="881"/>
      <c r="IBX2" s="881"/>
      <c r="IBY2" s="881"/>
      <c r="IBZ2" s="881"/>
      <c r="ICA2" s="881"/>
      <c r="ICB2" s="881"/>
      <c r="ICC2" s="881"/>
      <c r="ICD2" s="881"/>
      <c r="ICE2" s="881"/>
      <c r="ICF2" s="881"/>
      <c r="ICG2" s="881"/>
      <c r="ICH2" s="881"/>
      <c r="ICI2" s="881"/>
      <c r="ICJ2" s="881"/>
      <c r="ICK2" s="881"/>
      <c r="ICL2" s="881"/>
      <c r="ICM2" s="881"/>
      <c r="ICN2" s="881"/>
      <c r="ICO2" s="881"/>
      <c r="ICP2" s="881"/>
      <c r="ICQ2" s="881"/>
      <c r="ICR2" s="881"/>
      <c r="ICS2" s="881"/>
      <c r="ICT2" s="881"/>
      <c r="ICU2" s="881"/>
      <c r="ICV2" s="881"/>
      <c r="ICW2" s="881"/>
      <c r="ICX2" s="881"/>
      <c r="ICY2" s="881"/>
      <c r="ICZ2" s="881"/>
      <c r="IDA2" s="881"/>
      <c r="IDB2" s="881"/>
      <c r="IDC2" s="881"/>
      <c r="IDD2" s="881"/>
      <c r="IDE2" s="881"/>
      <c r="IDF2" s="881"/>
      <c r="IDG2" s="881"/>
      <c r="IDH2" s="881"/>
      <c r="IDI2" s="881"/>
      <c r="IDJ2" s="881"/>
      <c r="IDK2" s="881"/>
      <c r="IDL2" s="881"/>
      <c r="IDM2" s="881"/>
      <c r="IDN2" s="881"/>
      <c r="IDO2" s="881"/>
      <c r="IDP2" s="881"/>
      <c r="IDQ2" s="881"/>
      <c r="IDR2" s="881"/>
      <c r="IDS2" s="881"/>
      <c r="IDT2" s="881"/>
      <c r="IDU2" s="881"/>
      <c r="IDV2" s="881"/>
      <c r="IDW2" s="881"/>
      <c r="IDX2" s="881"/>
      <c r="IDY2" s="881"/>
      <c r="IDZ2" s="881"/>
      <c r="IEA2" s="881"/>
      <c r="IEB2" s="881"/>
      <c r="IEC2" s="881"/>
      <c r="IED2" s="881"/>
      <c r="IEE2" s="881"/>
      <c r="IEF2" s="881"/>
      <c r="IEG2" s="881"/>
      <c r="IEH2" s="881"/>
      <c r="IEI2" s="881"/>
      <c r="IEJ2" s="881"/>
      <c r="IEK2" s="881"/>
      <c r="IEL2" s="881"/>
      <c r="IEM2" s="881"/>
      <c r="IEN2" s="881"/>
      <c r="IEO2" s="881"/>
      <c r="IEP2" s="881"/>
      <c r="IEQ2" s="881"/>
      <c r="IER2" s="881"/>
      <c r="IES2" s="881"/>
      <c r="IET2" s="881"/>
      <c r="IEU2" s="881"/>
      <c r="IEV2" s="881"/>
      <c r="IEW2" s="881"/>
      <c r="IEX2" s="881"/>
      <c r="IEY2" s="881"/>
      <c r="IEZ2" s="881"/>
      <c r="IFA2" s="881"/>
      <c r="IFB2" s="881"/>
      <c r="IFC2" s="881"/>
      <c r="IFD2" s="881"/>
      <c r="IFE2" s="881"/>
      <c r="IFF2" s="881"/>
      <c r="IFG2" s="881"/>
      <c r="IFH2" s="881"/>
      <c r="IFI2" s="881"/>
      <c r="IFJ2" s="881"/>
      <c r="IFK2" s="881"/>
      <c r="IFL2" s="881"/>
      <c r="IFM2" s="881"/>
      <c r="IFN2" s="881"/>
      <c r="IFO2" s="881"/>
      <c r="IFP2" s="881"/>
      <c r="IFQ2" s="881"/>
      <c r="IFR2" s="881"/>
      <c r="IFS2" s="881"/>
      <c r="IFT2" s="881"/>
      <c r="IFU2" s="881"/>
      <c r="IFV2" s="881"/>
      <c r="IFW2" s="881"/>
      <c r="IFX2" s="881"/>
      <c r="IFY2" s="881"/>
      <c r="IFZ2" s="881"/>
      <c r="IGA2" s="881"/>
      <c r="IGB2" s="881"/>
      <c r="IGC2" s="881"/>
      <c r="IGD2" s="881"/>
      <c r="IGE2" s="881"/>
      <c r="IGF2" s="881"/>
      <c r="IGG2" s="881"/>
      <c r="IGH2" s="881"/>
      <c r="IGI2" s="881"/>
      <c r="IGJ2" s="881"/>
      <c r="IGK2" s="881"/>
      <c r="IGL2" s="881"/>
      <c r="IGM2" s="881"/>
      <c r="IGN2" s="881"/>
      <c r="IGO2" s="881"/>
      <c r="IGP2" s="881"/>
      <c r="IGQ2" s="881"/>
      <c r="IGR2" s="881"/>
      <c r="IGS2" s="881"/>
      <c r="IGT2" s="881"/>
      <c r="IGU2" s="881"/>
      <c r="IGV2" s="881"/>
      <c r="IGW2" s="881"/>
      <c r="IGX2" s="881"/>
      <c r="IGY2" s="881"/>
      <c r="IGZ2" s="881"/>
      <c r="IHA2" s="881"/>
      <c r="IHB2" s="881"/>
      <c r="IHC2" s="881"/>
      <c r="IHD2" s="881"/>
      <c r="IHE2" s="881"/>
      <c r="IHF2" s="881"/>
      <c r="IHG2" s="881"/>
      <c r="IHH2" s="881"/>
      <c r="IHI2" s="881"/>
      <c r="IHJ2" s="881"/>
      <c r="IHK2" s="881"/>
      <c r="IHL2" s="881"/>
      <c r="IHM2" s="881"/>
      <c r="IHN2" s="881"/>
      <c r="IHO2" s="881"/>
      <c r="IHP2" s="881"/>
      <c r="IHQ2" s="881"/>
      <c r="IHR2" s="881"/>
      <c r="IHS2" s="881"/>
      <c r="IHT2" s="881"/>
      <c r="IHU2" s="881"/>
      <c r="IHV2" s="881"/>
      <c r="IHW2" s="881"/>
      <c r="IHX2" s="881"/>
      <c r="IHY2" s="881"/>
      <c r="IHZ2" s="881"/>
      <c r="IIA2" s="881"/>
      <c r="IIB2" s="881"/>
      <c r="IIC2" s="881"/>
      <c r="IID2" s="881"/>
      <c r="IIE2" s="881"/>
      <c r="IIF2" s="881"/>
      <c r="IIG2" s="881"/>
      <c r="IIH2" s="881"/>
      <c r="III2" s="881"/>
      <c r="IIJ2" s="881"/>
      <c r="IIK2" s="881"/>
      <c r="IIL2" s="881"/>
      <c r="IIM2" s="881"/>
      <c r="IIN2" s="881"/>
      <c r="IIO2" s="881"/>
      <c r="IIP2" s="881"/>
      <c r="IIQ2" s="881"/>
      <c r="IIR2" s="881"/>
      <c r="IIS2" s="881"/>
      <c r="IIT2" s="881"/>
      <c r="IIU2" s="881"/>
      <c r="IIV2" s="881"/>
      <c r="IIW2" s="881"/>
      <c r="IIX2" s="881"/>
      <c r="IIY2" s="881"/>
      <c r="IIZ2" s="881"/>
      <c r="IJA2" s="881"/>
      <c r="IJB2" s="881"/>
      <c r="IJC2" s="881"/>
      <c r="IJD2" s="881"/>
      <c r="IJE2" s="881"/>
      <c r="IJF2" s="881"/>
      <c r="IJG2" s="881"/>
      <c r="IJH2" s="881"/>
      <c r="IJI2" s="881"/>
      <c r="IJJ2" s="881"/>
      <c r="IJK2" s="881"/>
      <c r="IJL2" s="881"/>
      <c r="IJM2" s="881"/>
      <c r="IJN2" s="881"/>
      <c r="IJO2" s="881"/>
      <c r="IJP2" s="881"/>
      <c r="IJQ2" s="881"/>
      <c r="IJR2" s="881"/>
      <c r="IJS2" s="881"/>
      <c r="IJT2" s="881"/>
      <c r="IJU2" s="881"/>
      <c r="IJV2" s="881"/>
      <c r="IJW2" s="881"/>
      <c r="IJX2" s="881"/>
      <c r="IJY2" s="881"/>
      <c r="IJZ2" s="881"/>
      <c r="IKA2" s="881"/>
      <c r="IKB2" s="881"/>
      <c r="IKC2" s="881"/>
      <c r="IKD2" s="881"/>
      <c r="IKE2" s="881"/>
      <c r="IKF2" s="881"/>
      <c r="IKG2" s="881"/>
      <c r="IKH2" s="881"/>
      <c r="IKI2" s="881"/>
      <c r="IKJ2" s="881"/>
      <c r="IKK2" s="881"/>
      <c r="IKL2" s="881"/>
      <c r="IKM2" s="881"/>
      <c r="IKN2" s="881"/>
      <c r="IKO2" s="881"/>
      <c r="IKP2" s="881"/>
      <c r="IKQ2" s="881"/>
      <c r="IKR2" s="881"/>
      <c r="IKS2" s="881"/>
      <c r="IKT2" s="881"/>
      <c r="IKU2" s="881"/>
      <c r="IKV2" s="881"/>
      <c r="IKW2" s="881"/>
      <c r="IKX2" s="881"/>
      <c r="IKY2" s="881"/>
      <c r="IKZ2" s="881"/>
      <c r="ILA2" s="881"/>
      <c r="ILB2" s="881"/>
      <c r="ILC2" s="881"/>
      <c r="ILD2" s="881"/>
      <c r="ILE2" s="881"/>
      <c r="ILF2" s="881"/>
      <c r="ILG2" s="881"/>
      <c r="ILH2" s="881"/>
      <c r="ILI2" s="881"/>
      <c r="ILJ2" s="881"/>
      <c r="ILK2" s="881"/>
      <c r="ILL2" s="881"/>
      <c r="ILM2" s="881"/>
      <c r="ILN2" s="881"/>
      <c r="ILO2" s="881"/>
      <c r="ILP2" s="881"/>
      <c r="ILQ2" s="881"/>
      <c r="ILR2" s="881"/>
      <c r="ILS2" s="881"/>
      <c r="ILT2" s="881"/>
      <c r="ILU2" s="881"/>
      <c r="ILV2" s="881"/>
      <c r="ILW2" s="881"/>
      <c r="ILX2" s="881"/>
      <c r="ILY2" s="881"/>
      <c r="ILZ2" s="881"/>
      <c r="IMA2" s="881"/>
      <c r="IMB2" s="881"/>
      <c r="IMC2" s="881"/>
      <c r="IMD2" s="881"/>
      <c r="IME2" s="881"/>
      <c r="IMF2" s="881"/>
      <c r="IMG2" s="881"/>
      <c r="IMH2" s="881"/>
      <c r="IMI2" s="881"/>
      <c r="IMJ2" s="881"/>
      <c r="IMK2" s="881"/>
      <c r="IML2" s="881"/>
      <c r="IMM2" s="881"/>
      <c r="IMN2" s="881"/>
      <c r="IMO2" s="881"/>
      <c r="IMP2" s="881"/>
      <c r="IMQ2" s="881"/>
      <c r="IMR2" s="881"/>
      <c r="IMS2" s="881"/>
      <c r="IMT2" s="881"/>
      <c r="IMU2" s="881"/>
      <c r="IMV2" s="881"/>
      <c r="IMW2" s="881"/>
      <c r="IMX2" s="881"/>
      <c r="IMY2" s="881"/>
      <c r="IMZ2" s="881"/>
      <c r="INA2" s="881"/>
      <c r="INB2" s="881"/>
      <c r="INC2" s="881"/>
      <c r="IND2" s="881"/>
      <c r="INE2" s="881"/>
      <c r="INF2" s="881"/>
      <c r="ING2" s="881"/>
      <c r="INH2" s="881"/>
      <c r="INI2" s="881"/>
      <c r="INJ2" s="881"/>
      <c r="INK2" s="881"/>
      <c r="INL2" s="881"/>
      <c r="INM2" s="881"/>
      <c r="INN2" s="881"/>
      <c r="INO2" s="881"/>
      <c r="INP2" s="881"/>
      <c r="INQ2" s="881"/>
      <c r="INR2" s="881"/>
      <c r="INS2" s="881"/>
      <c r="INT2" s="881"/>
      <c r="INU2" s="881"/>
      <c r="INV2" s="881"/>
      <c r="INW2" s="881"/>
      <c r="INX2" s="881"/>
      <c r="INY2" s="881"/>
      <c r="INZ2" s="881"/>
      <c r="IOA2" s="881"/>
      <c r="IOB2" s="881"/>
      <c r="IOC2" s="881"/>
      <c r="IOD2" s="881"/>
      <c r="IOE2" s="881"/>
      <c r="IOF2" s="881"/>
      <c r="IOG2" s="881"/>
      <c r="IOH2" s="881"/>
      <c r="IOI2" s="881"/>
      <c r="IOJ2" s="881"/>
      <c r="IOK2" s="881"/>
      <c r="IOL2" s="881"/>
      <c r="IOM2" s="881"/>
      <c r="ION2" s="881"/>
      <c r="IOO2" s="881"/>
      <c r="IOP2" s="881"/>
      <c r="IOQ2" s="881"/>
      <c r="IOR2" s="881"/>
      <c r="IOS2" s="881"/>
      <c r="IOT2" s="881"/>
      <c r="IOU2" s="881"/>
      <c r="IOV2" s="881"/>
      <c r="IOW2" s="881"/>
      <c r="IOX2" s="881"/>
      <c r="IOY2" s="881"/>
      <c r="IOZ2" s="881"/>
      <c r="IPA2" s="881"/>
      <c r="IPB2" s="881"/>
      <c r="IPC2" s="881"/>
      <c r="IPD2" s="881"/>
      <c r="IPE2" s="881"/>
      <c r="IPF2" s="881"/>
      <c r="IPG2" s="881"/>
      <c r="IPH2" s="881"/>
      <c r="IPI2" s="881"/>
      <c r="IPJ2" s="881"/>
      <c r="IPK2" s="881"/>
      <c r="IPL2" s="881"/>
      <c r="IPM2" s="881"/>
      <c r="IPN2" s="881"/>
      <c r="IPO2" s="881"/>
      <c r="IPP2" s="881"/>
      <c r="IPQ2" s="881"/>
      <c r="IPR2" s="881"/>
      <c r="IPS2" s="881"/>
      <c r="IPT2" s="881"/>
      <c r="IPU2" s="881"/>
      <c r="IPV2" s="881"/>
      <c r="IPW2" s="881"/>
      <c r="IPX2" s="881"/>
      <c r="IPY2" s="881"/>
      <c r="IPZ2" s="881"/>
      <c r="IQA2" s="881"/>
      <c r="IQB2" s="881"/>
      <c r="IQC2" s="881"/>
      <c r="IQD2" s="881"/>
      <c r="IQE2" s="881"/>
      <c r="IQF2" s="881"/>
      <c r="IQG2" s="881"/>
      <c r="IQH2" s="881"/>
      <c r="IQI2" s="881"/>
      <c r="IQJ2" s="881"/>
      <c r="IQK2" s="881"/>
      <c r="IQL2" s="881"/>
      <c r="IQM2" s="881"/>
      <c r="IQN2" s="881"/>
      <c r="IQO2" s="881"/>
      <c r="IQP2" s="881"/>
      <c r="IQQ2" s="881"/>
      <c r="IQR2" s="881"/>
      <c r="IQS2" s="881"/>
      <c r="IQT2" s="881"/>
      <c r="IQU2" s="881"/>
      <c r="IQV2" s="881"/>
      <c r="IQW2" s="881"/>
      <c r="IQX2" s="881"/>
      <c r="IQY2" s="881"/>
      <c r="IQZ2" s="881"/>
      <c r="IRA2" s="881"/>
      <c r="IRB2" s="881"/>
      <c r="IRC2" s="881"/>
      <c r="IRD2" s="881"/>
      <c r="IRE2" s="881"/>
      <c r="IRF2" s="881"/>
      <c r="IRG2" s="881"/>
      <c r="IRH2" s="881"/>
      <c r="IRI2" s="881"/>
      <c r="IRJ2" s="881"/>
      <c r="IRK2" s="881"/>
      <c r="IRL2" s="881"/>
      <c r="IRM2" s="881"/>
      <c r="IRN2" s="881"/>
      <c r="IRO2" s="881"/>
      <c r="IRP2" s="881"/>
      <c r="IRQ2" s="881"/>
      <c r="IRR2" s="881"/>
      <c r="IRS2" s="881"/>
      <c r="IRT2" s="881"/>
      <c r="IRU2" s="881"/>
      <c r="IRV2" s="881"/>
      <c r="IRW2" s="881"/>
      <c r="IRX2" s="881"/>
      <c r="IRY2" s="881"/>
      <c r="IRZ2" s="881"/>
      <c r="ISA2" s="881"/>
      <c r="ISB2" s="881"/>
      <c r="ISC2" s="881"/>
      <c r="ISD2" s="881"/>
      <c r="ISE2" s="881"/>
      <c r="ISF2" s="881"/>
      <c r="ISG2" s="881"/>
      <c r="ISH2" s="881"/>
      <c r="ISI2" s="881"/>
      <c r="ISJ2" s="881"/>
      <c r="ISK2" s="881"/>
      <c r="ISL2" s="881"/>
      <c r="ISM2" s="881"/>
      <c r="ISN2" s="881"/>
      <c r="ISO2" s="881"/>
      <c r="ISP2" s="881"/>
      <c r="ISQ2" s="881"/>
      <c r="ISR2" s="881"/>
      <c r="ISS2" s="881"/>
      <c r="IST2" s="881"/>
      <c r="ISU2" s="881"/>
      <c r="ISV2" s="881"/>
      <c r="ISW2" s="881"/>
      <c r="ISX2" s="881"/>
      <c r="ISY2" s="881"/>
      <c r="ISZ2" s="881"/>
      <c r="ITA2" s="881"/>
      <c r="ITB2" s="881"/>
      <c r="ITC2" s="881"/>
      <c r="ITD2" s="881"/>
      <c r="ITE2" s="881"/>
      <c r="ITF2" s="881"/>
      <c r="ITG2" s="881"/>
      <c r="ITH2" s="881"/>
      <c r="ITI2" s="881"/>
      <c r="ITJ2" s="881"/>
      <c r="ITK2" s="881"/>
      <c r="ITL2" s="881"/>
      <c r="ITM2" s="881"/>
      <c r="ITN2" s="881"/>
      <c r="ITO2" s="881"/>
      <c r="ITP2" s="881"/>
      <c r="ITQ2" s="881"/>
      <c r="ITR2" s="881"/>
      <c r="ITS2" s="881"/>
      <c r="ITT2" s="881"/>
      <c r="ITU2" s="881"/>
      <c r="ITV2" s="881"/>
      <c r="ITW2" s="881"/>
      <c r="ITX2" s="881"/>
      <c r="ITY2" s="881"/>
      <c r="ITZ2" s="881"/>
      <c r="IUA2" s="881"/>
      <c r="IUB2" s="881"/>
      <c r="IUC2" s="881"/>
      <c r="IUD2" s="881"/>
      <c r="IUE2" s="881"/>
      <c r="IUF2" s="881"/>
      <c r="IUG2" s="881"/>
      <c r="IUH2" s="881"/>
      <c r="IUI2" s="881"/>
      <c r="IUJ2" s="881"/>
      <c r="IUK2" s="881"/>
      <c r="IUL2" s="881"/>
      <c r="IUM2" s="881"/>
      <c r="IUN2" s="881"/>
      <c r="IUO2" s="881"/>
      <c r="IUP2" s="881"/>
      <c r="IUQ2" s="881"/>
      <c r="IUR2" s="881"/>
      <c r="IUS2" s="881"/>
      <c r="IUT2" s="881"/>
      <c r="IUU2" s="881"/>
      <c r="IUV2" s="881"/>
      <c r="IUW2" s="881"/>
      <c r="IUX2" s="881"/>
      <c r="IUY2" s="881"/>
      <c r="IUZ2" s="881"/>
      <c r="IVA2" s="881"/>
      <c r="IVB2" s="881"/>
      <c r="IVC2" s="881"/>
      <c r="IVD2" s="881"/>
      <c r="IVE2" s="881"/>
      <c r="IVF2" s="881"/>
      <c r="IVG2" s="881"/>
      <c r="IVH2" s="881"/>
      <c r="IVI2" s="881"/>
      <c r="IVJ2" s="881"/>
      <c r="IVK2" s="881"/>
      <c r="IVL2" s="881"/>
      <c r="IVM2" s="881"/>
      <c r="IVN2" s="881"/>
      <c r="IVO2" s="881"/>
      <c r="IVP2" s="881"/>
      <c r="IVQ2" s="881"/>
      <c r="IVR2" s="881"/>
      <c r="IVS2" s="881"/>
      <c r="IVT2" s="881"/>
      <c r="IVU2" s="881"/>
      <c r="IVV2" s="881"/>
      <c r="IVW2" s="881"/>
      <c r="IVX2" s="881"/>
      <c r="IVY2" s="881"/>
      <c r="IVZ2" s="881"/>
      <c r="IWA2" s="881"/>
      <c r="IWB2" s="881"/>
      <c r="IWC2" s="881"/>
      <c r="IWD2" s="881"/>
      <c r="IWE2" s="881"/>
      <c r="IWF2" s="881"/>
      <c r="IWG2" s="881"/>
      <c r="IWH2" s="881"/>
      <c r="IWI2" s="881"/>
      <c r="IWJ2" s="881"/>
      <c r="IWK2" s="881"/>
      <c r="IWL2" s="881"/>
      <c r="IWM2" s="881"/>
      <c r="IWN2" s="881"/>
      <c r="IWO2" s="881"/>
      <c r="IWP2" s="881"/>
      <c r="IWQ2" s="881"/>
      <c r="IWR2" s="881"/>
      <c r="IWS2" s="881"/>
      <c r="IWT2" s="881"/>
      <c r="IWU2" s="881"/>
      <c r="IWV2" s="881"/>
      <c r="IWW2" s="881"/>
      <c r="IWX2" s="881"/>
      <c r="IWY2" s="881"/>
      <c r="IWZ2" s="881"/>
      <c r="IXA2" s="881"/>
      <c r="IXB2" s="881"/>
      <c r="IXC2" s="881"/>
      <c r="IXD2" s="881"/>
      <c r="IXE2" s="881"/>
      <c r="IXF2" s="881"/>
      <c r="IXG2" s="881"/>
      <c r="IXH2" s="881"/>
      <c r="IXI2" s="881"/>
      <c r="IXJ2" s="881"/>
      <c r="IXK2" s="881"/>
      <c r="IXL2" s="881"/>
      <c r="IXM2" s="881"/>
      <c r="IXN2" s="881"/>
      <c r="IXO2" s="881"/>
      <c r="IXP2" s="881"/>
      <c r="IXQ2" s="881"/>
      <c r="IXR2" s="881"/>
      <c r="IXS2" s="881"/>
      <c r="IXT2" s="881"/>
      <c r="IXU2" s="881"/>
      <c r="IXV2" s="881"/>
      <c r="IXW2" s="881"/>
      <c r="IXX2" s="881"/>
      <c r="IXY2" s="881"/>
      <c r="IXZ2" s="881"/>
      <c r="IYA2" s="881"/>
      <c r="IYB2" s="881"/>
      <c r="IYC2" s="881"/>
      <c r="IYD2" s="881"/>
      <c r="IYE2" s="881"/>
      <c r="IYF2" s="881"/>
      <c r="IYG2" s="881"/>
      <c r="IYH2" s="881"/>
      <c r="IYI2" s="881"/>
      <c r="IYJ2" s="881"/>
      <c r="IYK2" s="881"/>
      <c r="IYL2" s="881"/>
      <c r="IYM2" s="881"/>
      <c r="IYN2" s="881"/>
      <c r="IYO2" s="881"/>
      <c r="IYP2" s="881"/>
      <c r="IYQ2" s="881"/>
      <c r="IYR2" s="881"/>
      <c r="IYS2" s="881"/>
      <c r="IYT2" s="881"/>
      <c r="IYU2" s="881"/>
      <c r="IYV2" s="881"/>
      <c r="IYW2" s="881"/>
      <c r="IYX2" s="881"/>
      <c r="IYY2" s="881"/>
      <c r="IYZ2" s="881"/>
      <c r="IZA2" s="881"/>
      <c r="IZB2" s="881"/>
      <c r="IZC2" s="881"/>
      <c r="IZD2" s="881"/>
      <c r="IZE2" s="881"/>
      <c r="IZF2" s="881"/>
      <c r="IZG2" s="881"/>
      <c r="IZH2" s="881"/>
      <c r="IZI2" s="881"/>
      <c r="IZJ2" s="881"/>
      <c r="IZK2" s="881"/>
      <c r="IZL2" s="881"/>
      <c r="IZM2" s="881"/>
      <c r="IZN2" s="881"/>
      <c r="IZO2" s="881"/>
      <c r="IZP2" s="881"/>
      <c r="IZQ2" s="881"/>
      <c r="IZR2" s="881"/>
      <c r="IZS2" s="881"/>
      <c r="IZT2" s="881"/>
      <c r="IZU2" s="881"/>
      <c r="IZV2" s="881"/>
      <c r="IZW2" s="881"/>
      <c r="IZX2" s="881"/>
      <c r="IZY2" s="881"/>
      <c r="IZZ2" s="881"/>
      <c r="JAA2" s="881"/>
      <c r="JAB2" s="881"/>
      <c r="JAC2" s="881"/>
      <c r="JAD2" s="881"/>
      <c r="JAE2" s="881"/>
      <c r="JAF2" s="881"/>
      <c r="JAG2" s="881"/>
      <c r="JAH2" s="881"/>
      <c r="JAI2" s="881"/>
      <c r="JAJ2" s="881"/>
      <c r="JAK2" s="881"/>
      <c r="JAL2" s="881"/>
      <c r="JAM2" s="881"/>
      <c r="JAN2" s="881"/>
      <c r="JAO2" s="881"/>
      <c r="JAP2" s="881"/>
      <c r="JAQ2" s="881"/>
      <c r="JAR2" s="881"/>
      <c r="JAS2" s="881"/>
      <c r="JAT2" s="881"/>
      <c r="JAU2" s="881"/>
      <c r="JAV2" s="881"/>
      <c r="JAW2" s="881"/>
      <c r="JAX2" s="881"/>
      <c r="JAY2" s="881"/>
      <c r="JAZ2" s="881"/>
      <c r="JBA2" s="881"/>
      <c r="JBB2" s="881"/>
      <c r="JBC2" s="881"/>
      <c r="JBD2" s="881"/>
      <c r="JBE2" s="881"/>
      <c r="JBF2" s="881"/>
      <c r="JBG2" s="881"/>
      <c r="JBH2" s="881"/>
      <c r="JBI2" s="881"/>
      <c r="JBJ2" s="881"/>
      <c r="JBK2" s="881"/>
      <c r="JBL2" s="881"/>
      <c r="JBM2" s="881"/>
      <c r="JBN2" s="881"/>
      <c r="JBO2" s="881"/>
      <c r="JBP2" s="881"/>
      <c r="JBQ2" s="881"/>
      <c r="JBR2" s="881"/>
      <c r="JBS2" s="881"/>
      <c r="JBT2" s="881"/>
      <c r="JBU2" s="881"/>
      <c r="JBV2" s="881"/>
      <c r="JBW2" s="881"/>
      <c r="JBX2" s="881"/>
      <c r="JBY2" s="881"/>
      <c r="JBZ2" s="881"/>
      <c r="JCA2" s="881"/>
      <c r="JCB2" s="881"/>
      <c r="JCC2" s="881"/>
      <c r="JCD2" s="881"/>
      <c r="JCE2" s="881"/>
      <c r="JCF2" s="881"/>
      <c r="JCG2" s="881"/>
      <c r="JCH2" s="881"/>
      <c r="JCI2" s="881"/>
      <c r="JCJ2" s="881"/>
      <c r="JCK2" s="881"/>
      <c r="JCL2" s="881"/>
      <c r="JCM2" s="881"/>
      <c r="JCN2" s="881"/>
      <c r="JCO2" s="881"/>
      <c r="JCP2" s="881"/>
      <c r="JCQ2" s="881"/>
      <c r="JCR2" s="881"/>
      <c r="JCS2" s="881"/>
      <c r="JCT2" s="881"/>
      <c r="JCU2" s="881"/>
      <c r="JCV2" s="881"/>
      <c r="JCW2" s="881"/>
      <c r="JCX2" s="881"/>
      <c r="JCY2" s="881"/>
      <c r="JCZ2" s="881"/>
      <c r="JDA2" s="881"/>
      <c r="JDB2" s="881"/>
      <c r="JDC2" s="881"/>
      <c r="JDD2" s="881"/>
      <c r="JDE2" s="881"/>
      <c r="JDF2" s="881"/>
      <c r="JDG2" s="881"/>
      <c r="JDH2" s="881"/>
      <c r="JDI2" s="881"/>
      <c r="JDJ2" s="881"/>
      <c r="JDK2" s="881"/>
      <c r="JDL2" s="881"/>
      <c r="JDM2" s="881"/>
      <c r="JDN2" s="881"/>
      <c r="JDO2" s="881"/>
      <c r="JDP2" s="881"/>
      <c r="JDQ2" s="881"/>
      <c r="JDR2" s="881"/>
      <c r="JDS2" s="881"/>
      <c r="JDT2" s="881"/>
      <c r="JDU2" s="881"/>
      <c r="JDV2" s="881"/>
      <c r="JDW2" s="881"/>
      <c r="JDX2" s="881"/>
      <c r="JDY2" s="881"/>
      <c r="JDZ2" s="881"/>
      <c r="JEA2" s="881"/>
      <c r="JEB2" s="881"/>
      <c r="JEC2" s="881"/>
      <c r="JED2" s="881"/>
      <c r="JEE2" s="881"/>
      <c r="JEF2" s="881"/>
      <c r="JEG2" s="881"/>
      <c r="JEH2" s="881"/>
      <c r="JEI2" s="881"/>
      <c r="JEJ2" s="881"/>
      <c r="JEK2" s="881"/>
      <c r="JEL2" s="881"/>
      <c r="JEM2" s="881"/>
      <c r="JEN2" s="881"/>
      <c r="JEO2" s="881"/>
      <c r="JEP2" s="881"/>
      <c r="JEQ2" s="881"/>
      <c r="JER2" s="881"/>
      <c r="JES2" s="881"/>
      <c r="JET2" s="881"/>
      <c r="JEU2" s="881"/>
      <c r="JEV2" s="881"/>
      <c r="JEW2" s="881"/>
      <c r="JEX2" s="881"/>
      <c r="JEY2" s="881"/>
      <c r="JEZ2" s="881"/>
      <c r="JFA2" s="881"/>
      <c r="JFB2" s="881"/>
      <c r="JFC2" s="881"/>
      <c r="JFD2" s="881"/>
      <c r="JFE2" s="881"/>
      <c r="JFF2" s="881"/>
      <c r="JFG2" s="881"/>
      <c r="JFH2" s="881"/>
      <c r="JFI2" s="881"/>
      <c r="JFJ2" s="881"/>
      <c r="JFK2" s="881"/>
      <c r="JFL2" s="881"/>
      <c r="JFM2" s="881"/>
      <c r="JFN2" s="881"/>
      <c r="JFO2" s="881"/>
      <c r="JFP2" s="881"/>
      <c r="JFQ2" s="881"/>
      <c r="JFR2" s="881"/>
      <c r="JFS2" s="881"/>
      <c r="JFT2" s="881"/>
      <c r="JFU2" s="881"/>
      <c r="JFV2" s="881"/>
      <c r="JFW2" s="881"/>
      <c r="JFX2" s="881"/>
      <c r="JFY2" s="881"/>
      <c r="JFZ2" s="881"/>
      <c r="JGA2" s="881"/>
      <c r="JGB2" s="881"/>
      <c r="JGC2" s="881"/>
      <c r="JGD2" s="881"/>
      <c r="JGE2" s="881"/>
      <c r="JGF2" s="881"/>
      <c r="JGG2" s="881"/>
      <c r="JGH2" s="881"/>
      <c r="JGI2" s="881"/>
      <c r="JGJ2" s="881"/>
      <c r="JGK2" s="881"/>
      <c r="JGL2" s="881"/>
      <c r="JGM2" s="881"/>
      <c r="JGN2" s="881"/>
      <c r="JGO2" s="881"/>
      <c r="JGP2" s="881"/>
      <c r="JGQ2" s="881"/>
      <c r="JGR2" s="881"/>
      <c r="JGS2" s="881"/>
      <c r="JGT2" s="881"/>
      <c r="JGU2" s="881"/>
      <c r="JGV2" s="881"/>
      <c r="JGW2" s="881"/>
      <c r="JGX2" s="881"/>
      <c r="JGY2" s="881"/>
      <c r="JGZ2" s="881"/>
      <c r="JHA2" s="881"/>
      <c r="JHB2" s="881"/>
      <c r="JHC2" s="881"/>
      <c r="JHD2" s="881"/>
      <c r="JHE2" s="881"/>
      <c r="JHF2" s="881"/>
      <c r="JHG2" s="881"/>
      <c r="JHH2" s="881"/>
      <c r="JHI2" s="881"/>
      <c r="JHJ2" s="881"/>
      <c r="JHK2" s="881"/>
      <c r="JHL2" s="881"/>
      <c r="JHM2" s="881"/>
      <c r="JHN2" s="881"/>
      <c r="JHO2" s="881"/>
      <c r="JHP2" s="881"/>
      <c r="JHQ2" s="881"/>
      <c r="JHR2" s="881"/>
      <c r="JHS2" s="881"/>
      <c r="JHT2" s="881"/>
      <c r="JHU2" s="881"/>
      <c r="JHV2" s="881"/>
      <c r="JHW2" s="881"/>
      <c r="JHX2" s="881"/>
      <c r="JHY2" s="881"/>
      <c r="JHZ2" s="881"/>
      <c r="JIA2" s="881"/>
      <c r="JIB2" s="881"/>
      <c r="JIC2" s="881"/>
      <c r="JID2" s="881"/>
      <c r="JIE2" s="881"/>
      <c r="JIF2" s="881"/>
      <c r="JIG2" s="881"/>
      <c r="JIH2" s="881"/>
      <c r="JII2" s="881"/>
      <c r="JIJ2" s="881"/>
      <c r="JIK2" s="881"/>
      <c r="JIL2" s="881"/>
      <c r="JIM2" s="881"/>
      <c r="JIN2" s="881"/>
      <c r="JIO2" s="881"/>
      <c r="JIP2" s="881"/>
      <c r="JIQ2" s="881"/>
      <c r="JIR2" s="881"/>
      <c r="JIS2" s="881"/>
      <c r="JIT2" s="881"/>
      <c r="JIU2" s="881"/>
      <c r="JIV2" s="881"/>
      <c r="JIW2" s="881"/>
      <c r="JIX2" s="881"/>
      <c r="JIY2" s="881"/>
      <c r="JIZ2" s="881"/>
      <c r="JJA2" s="881"/>
      <c r="JJB2" s="881"/>
      <c r="JJC2" s="881"/>
      <c r="JJD2" s="881"/>
      <c r="JJE2" s="881"/>
      <c r="JJF2" s="881"/>
      <c r="JJG2" s="881"/>
      <c r="JJH2" s="881"/>
      <c r="JJI2" s="881"/>
      <c r="JJJ2" s="881"/>
      <c r="JJK2" s="881"/>
      <c r="JJL2" s="881"/>
      <c r="JJM2" s="881"/>
      <c r="JJN2" s="881"/>
      <c r="JJO2" s="881"/>
      <c r="JJP2" s="881"/>
      <c r="JJQ2" s="881"/>
      <c r="JJR2" s="881"/>
      <c r="JJS2" s="881"/>
      <c r="JJT2" s="881"/>
      <c r="JJU2" s="881"/>
      <c r="JJV2" s="881"/>
      <c r="JJW2" s="881"/>
      <c r="JJX2" s="881"/>
      <c r="JJY2" s="881"/>
      <c r="JJZ2" s="881"/>
      <c r="JKA2" s="881"/>
      <c r="JKB2" s="881"/>
      <c r="JKC2" s="881"/>
      <c r="JKD2" s="881"/>
      <c r="JKE2" s="881"/>
      <c r="JKF2" s="881"/>
      <c r="JKG2" s="881"/>
      <c r="JKH2" s="881"/>
      <c r="JKI2" s="881"/>
      <c r="JKJ2" s="881"/>
      <c r="JKK2" s="881"/>
      <c r="JKL2" s="881"/>
      <c r="JKM2" s="881"/>
      <c r="JKN2" s="881"/>
      <c r="JKO2" s="881"/>
      <c r="JKP2" s="881"/>
      <c r="JKQ2" s="881"/>
      <c r="JKR2" s="881"/>
      <c r="JKS2" s="881"/>
      <c r="JKT2" s="881"/>
      <c r="JKU2" s="881"/>
      <c r="JKV2" s="881"/>
      <c r="JKW2" s="881"/>
      <c r="JKX2" s="881"/>
      <c r="JKY2" s="881"/>
      <c r="JKZ2" s="881"/>
      <c r="JLA2" s="881"/>
      <c r="JLB2" s="881"/>
      <c r="JLC2" s="881"/>
      <c r="JLD2" s="881"/>
      <c r="JLE2" s="881"/>
      <c r="JLF2" s="881"/>
      <c r="JLG2" s="881"/>
      <c r="JLH2" s="881"/>
      <c r="JLI2" s="881"/>
      <c r="JLJ2" s="881"/>
      <c r="JLK2" s="881"/>
      <c r="JLL2" s="881"/>
      <c r="JLM2" s="881"/>
      <c r="JLN2" s="881"/>
      <c r="JLO2" s="881"/>
      <c r="JLP2" s="881"/>
      <c r="JLQ2" s="881"/>
      <c r="JLR2" s="881"/>
      <c r="JLS2" s="881"/>
      <c r="JLT2" s="881"/>
      <c r="JLU2" s="881"/>
      <c r="JLV2" s="881"/>
      <c r="JLW2" s="881"/>
      <c r="JLX2" s="881"/>
      <c r="JLY2" s="881"/>
      <c r="JLZ2" s="881"/>
      <c r="JMA2" s="881"/>
      <c r="JMB2" s="881"/>
      <c r="JMC2" s="881"/>
      <c r="JMD2" s="881"/>
      <c r="JME2" s="881"/>
      <c r="JMF2" s="881"/>
      <c r="JMG2" s="881"/>
      <c r="JMH2" s="881"/>
      <c r="JMI2" s="881"/>
      <c r="JMJ2" s="881"/>
      <c r="JMK2" s="881"/>
      <c r="JML2" s="881"/>
      <c r="JMM2" s="881"/>
      <c r="JMN2" s="881"/>
      <c r="JMO2" s="881"/>
      <c r="JMP2" s="881"/>
      <c r="JMQ2" s="881"/>
      <c r="JMR2" s="881"/>
      <c r="JMS2" s="881"/>
      <c r="JMT2" s="881"/>
      <c r="JMU2" s="881"/>
      <c r="JMV2" s="881"/>
      <c r="JMW2" s="881"/>
      <c r="JMX2" s="881"/>
      <c r="JMY2" s="881"/>
      <c r="JMZ2" s="881"/>
      <c r="JNA2" s="881"/>
      <c r="JNB2" s="881"/>
      <c r="JNC2" s="881"/>
      <c r="JND2" s="881"/>
      <c r="JNE2" s="881"/>
      <c r="JNF2" s="881"/>
      <c r="JNG2" s="881"/>
      <c r="JNH2" s="881"/>
      <c r="JNI2" s="881"/>
      <c r="JNJ2" s="881"/>
      <c r="JNK2" s="881"/>
      <c r="JNL2" s="881"/>
      <c r="JNM2" s="881"/>
      <c r="JNN2" s="881"/>
      <c r="JNO2" s="881"/>
      <c r="JNP2" s="881"/>
      <c r="JNQ2" s="881"/>
      <c r="JNR2" s="881"/>
      <c r="JNS2" s="881"/>
      <c r="JNT2" s="881"/>
      <c r="JNU2" s="881"/>
      <c r="JNV2" s="881"/>
      <c r="JNW2" s="881"/>
      <c r="JNX2" s="881"/>
      <c r="JNY2" s="881"/>
      <c r="JNZ2" s="881"/>
      <c r="JOA2" s="881"/>
      <c r="JOB2" s="881"/>
      <c r="JOC2" s="881"/>
      <c r="JOD2" s="881"/>
      <c r="JOE2" s="881"/>
      <c r="JOF2" s="881"/>
      <c r="JOG2" s="881"/>
      <c r="JOH2" s="881"/>
      <c r="JOI2" s="881"/>
      <c r="JOJ2" s="881"/>
      <c r="JOK2" s="881"/>
      <c r="JOL2" s="881"/>
      <c r="JOM2" s="881"/>
      <c r="JON2" s="881"/>
      <c r="JOO2" s="881"/>
      <c r="JOP2" s="881"/>
      <c r="JOQ2" s="881"/>
      <c r="JOR2" s="881"/>
      <c r="JOS2" s="881"/>
      <c r="JOT2" s="881"/>
      <c r="JOU2" s="881"/>
      <c r="JOV2" s="881"/>
      <c r="JOW2" s="881"/>
      <c r="JOX2" s="881"/>
      <c r="JOY2" s="881"/>
      <c r="JOZ2" s="881"/>
      <c r="JPA2" s="881"/>
      <c r="JPB2" s="881"/>
      <c r="JPC2" s="881"/>
      <c r="JPD2" s="881"/>
      <c r="JPE2" s="881"/>
      <c r="JPF2" s="881"/>
      <c r="JPG2" s="881"/>
      <c r="JPH2" s="881"/>
      <c r="JPI2" s="881"/>
      <c r="JPJ2" s="881"/>
      <c r="JPK2" s="881"/>
      <c r="JPL2" s="881"/>
      <c r="JPM2" s="881"/>
      <c r="JPN2" s="881"/>
      <c r="JPO2" s="881"/>
      <c r="JPP2" s="881"/>
      <c r="JPQ2" s="881"/>
      <c r="JPR2" s="881"/>
      <c r="JPS2" s="881"/>
      <c r="JPT2" s="881"/>
      <c r="JPU2" s="881"/>
      <c r="JPV2" s="881"/>
      <c r="JPW2" s="881"/>
      <c r="JPX2" s="881"/>
      <c r="JPY2" s="881"/>
      <c r="JPZ2" s="881"/>
      <c r="JQA2" s="881"/>
      <c r="JQB2" s="881"/>
      <c r="JQC2" s="881"/>
      <c r="JQD2" s="881"/>
      <c r="JQE2" s="881"/>
      <c r="JQF2" s="881"/>
      <c r="JQG2" s="881"/>
      <c r="JQH2" s="881"/>
      <c r="JQI2" s="881"/>
      <c r="JQJ2" s="881"/>
      <c r="JQK2" s="881"/>
      <c r="JQL2" s="881"/>
      <c r="JQM2" s="881"/>
      <c r="JQN2" s="881"/>
      <c r="JQO2" s="881"/>
      <c r="JQP2" s="881"/>
      <c r="JQQ2" s="881"/>
      <c r="JQR2" s="881"/>
      <c r="JQS2" s="881"/>
      <c r="JQT2" s="881"/>
      <c r="JQU2" s="881"/>
      <c r="JQV2" s="881"/>
      <c r="JQW2" s="881"/>
      <c r="JQX2" s="881"/>
      <c r="JQY2" s="881"/>
      <c r="JQZ2" s="881"/>
      <c r="JRA2" s="881"/>
      <c r="JRB2" s="881"/>
      <c r="JRC2" s="881"/>
      <c r="JRD2" s="881"/>
      <c r="JRE2" s="881"/>
      <c r="JRF2" s="881"/>
      <c r="JRG2" s="881"/>
      <c r="JRH2" s="881"/>
      <c r="JRI2" s="881"/>
      <c r="JRJ2" s="881"/>
      <c r="JRK2" s="881"/>
      <c r="JRL2" s="881"/>
      <c r="JRM2" s="881"/>
      <c r="JRN2" s="881"/>
      <c r="JRO2" s="881"/>
      <c r="JRP2" s="881"/>
      <c r="JRQ2" s="881"/>
      <c r="JRR2" s="881"/>
      <c r="JRS2" s="881"/>
      <c r="JRT2" s="881"/>
      <c r="JRU2" s="881"/>
      <c r="JRV2" s="881"/>
      <c r="JRW2" s="881"/>
      <c r="JRX2" s="881"/>
      <c r="JRY2" s="881"/>
      <c r="JRZ2" s="881"/>
      <c r="JSA2" s="881"/>
      <c r="JSB2" s="881"/>
      <c r="JSC2" s="881"/>
      <c r="JSD2" s="881"/>
      <c r="JSE2" s="881"/>
      <c r="JSF2" s="881"/>
      <c r="JSG2" s="881"/>
      <c r="JSH2" s="881"/>
      <c r="JSI2" s="881"/>
      <c r="JSJ2" s="881"/>
      <c r="JSK2" s="881"/>
      <c r="JSL2" s="881"/>
      <c r="JSM2" s="881"/>
      <c r="JSN2" s="881"/>
      <c r="JSO2" s="881"/>
      <c r="JSP2" s="881"/>
      <c r="JSQ2" s="881"/>
      <c r="JSR2" s="881"/>
      <c r="JSS2" s="881"/>
      <c r="JST2" s="881"/>
      <c r="JSU2" s="881"/>
      <c r="JSV2" s="881"/>
      <c r="JSW2" s="881"/>
      <c r="JSX2" s="881"/>
      <c r="JSY2" s="881"/>
      <c r="JSZ2" s="881"/>
      <c r="JTA2" s="881"/>
      <c r="JTB2" s="881"/>
      <c r="JTC2" s="881"/>
      <c r="JTD2" s="881"/>
      <c r="JTE2" s="881"/>
      <c r="JTF2" s="881"/>
      <c r="JTG2" s="881"/>
      <c r="JTH2" s="881"/>
      <c r="JTI2" s="881"/>
      <c r="JTJ2" s="881"/>
      <c r="JTK2" s="881"/>
      <c r="JTL2" s="881"/>
      <c r="JTM2" s="881"/>
      <c r="JTN2" s="881"/>
      <c r="JTO2" s="881"/>
      <c r="JTP2" s="881"/>
      <c r="JTQ2" s="881"/>
      <c r="JTR2" s="881"/>
      <c r="JTS2" s="881"/>
      <c r="JTT2" s="881"/>
      <c r="JTU2" s="881"/>
      <c r="JTV2" s="881"/>
      <c r="JTW2" s="881"/>
      <c r="JTX2" s="881"/>
      <c r="JTY2" s="881"/>
      <c r="JTZ2" s="881"/>
      <c r="JUA2" s="881"/>
      <c r="JUB2" s="881"/>
      <c r="JUC2" s="881"/>
      <c r="JUD2" s="881"/>
      <c r="JUE2" s="881"/>
      <c r="JUF2" s="881"/>
      <c r="JUG2" s="881"/>
      <c r="JUH2" s="881"/>
      <c r="JUI2" s="881"/>
      <c r="JUJ2" s="881"/>
      <c r="JUK2" s="881"/>
      <c r="JUL2" s="881"/>
      <c r="JUM2" s="881"/>
      <c r="JUN2" s="881"/>
      <c r="JUO2" s="881"/>
      <c r="JUP2" s="881"/>
      <c r="JUQ2" s="881"/>
      <c r="JUR2" s="881"/>
      <c r="JUS2" s="881"/>
      <c r="JUT2" s="881"/>
      <c r="JUU2" s="881"/>
      <c r="JUV2" s="881"/>
      <c r="JUW2" s="881"/>
      <c r="JUX2" s="881"/>
      <c r="JUY2" s="881"/>
      <c r="JUZ2" s="881"/>
      <c r="JVA2" s="881"/>
      <c r="JVB2" s="881"/>
      <c r="JVC2" s="881"/>
      <c r="JVD2" s="881"/>
      <c r="JVE2" s="881"/>
      <c r="JVF2" s="881"/>
      <c r="JVG2" s="881"/>
      <c r="JVH2" s="881"/>
      <c r="JVI2" s="881"/>
      <c r="JVJ2" s="881"/>
      <c r="JVK2" s="881"/>
      <c r="JVL2" s="881"/>
      <c r="JVM2" s="881"/>
      <c r="JVN2" s="881"/>
      <c r="JVO2" s="881"/>
      <c r="JVP2" s="881"/>
      <c r="JVQ2" s="881"/>
      <c r="JVR2" s="881"/>
      <c r="JVS2" s="881"/>
      <c r="JVT2" s="881"/>
      <c r="JVU2" s="881"/>
      <c r="JVV2" s="881"/>
      <c r="JVW2" s="881"/>
      <c r="JVX2" s="881"/>
      <c r="JVY2" s="881"/>
      <c r="JVZ2" s="881"/>
      <c r="JWA2" s="881"/>
      <c r="JWB2" s="881"/>
      <c r="JWC2" s="881"/>
      <c r="JWD2" s="881"/>
      <c r="JWE2" s="881"/>
      <c r="JWF2" s="881"/>
      <c r="JWG2" s="881"/>
      <c r="JWH2" s="881"/>
      <c r="JWI2" s="881"/>
      <c r="JWJ2" s="881"/>
      <c r="JWK2" s="881"/>
      <c r="JWL2" s="881"/>
      <c r="JWM2" s="881"/>
      <c r="JWN2" s="881"/>
      <c r="JWO2" s="881"/>
      <c r="JWP2" s="881"/>
      <c r="JWQ2" s="881"/>
      <c r="JWR2" s="881"/>
      <c r="JWS2" s="881"/>
      <c r="JWT2" s="881"/>
      <c r="JWU2" s="881"/>
      <c r="JWV2" s="881"/>
      <c r="JWW2" s="881"/>
      <c r="JWX2" s="881"/>
      <c r="JWY2" s="881"/>
      <c r="JWZ2" s="881"/>
      <c r="JXA2" s="881"/>
      <c r="JXB2" s="881"/>
      <c r="JXC2" s="881"/>
      <c r="JXD2" s="881"/>
      <c r="JXE2" s="881"/>
      <c r="JXF2" s="881"/>
      <c r="JXG2" s="881"/>
      <c r="JXH2" s="881"/>
      <c r="JXI2" s="881"/>
      <c r="JXJ2" s="881"/>
      <c r="JXK2" s="881"/>
      <c r="JXL2" s="881"/>
      <c r="JXM2" s="881"/>
      <c r="JXN2" s="881"/>
      <c r="JXO2" s="881"/>
      <c r="JXP2" s="881"/>
      <c r="JXQ2" s="881"/>
      <c r="JXR2" s="881"/>
      <c r="JXS2" s="881"/>
      <c r="JXT2" s="881"/>
      <c r="JXU2" s="881"/>
      <c r="JXV2" s="881"/>
      <c r="JXW2" s="881"/>
      <c r="JXX2" s="881"/>
      <c r="JXY2" s="881"/>
      <c r="JXZ2" s="881"/>
      <c r="JYA2" s="881"/>
      <c r="JYB2" s="881"/>
      <c r="JYC2" s="881"/>
      <c r="JYD2" s="881"/>
      <c r="JYE2" s="881"/>
      <c r="JYF2" s="881"/>
      <c r="JYG2" s="881"/>
      <c r="JYH2" s="881"/>
      <c r="JYI2" s="881"/>
      <c r="JYJ2" s="881"/>
      <c r="JYK2" s="881"/>
      <c r="JYL2" s="881"/>
      <c r="JYM2" s="881"/>
      <c r="JYN2" s="881"/>
      <c r="JYO2" s="881"/>
      <c r="JYP2" s="881"/>
      <c r="JYQ2" s="881"/>
      <c r="JYR2" s="881"/>
      <c r="JYS2" s="881"/>
      <c r="JYT2" s="881"/>
      <c r="JYU2" s="881"/>
      <c r="JYV2" s="881"/>
      <c r="JYW2" s="881"/>
      <c r="JYX2" s="881"/>
      <c r="JYY2" s="881"/>
      <c r="JYZ2" s="881"/>
      <c r="JZA2" s="881"/>
      <c r="JZB2" s="881"/>
      <c r="JZC2" s="881"/>
      <c r="JZD2" s="881"/>
      <c r="JZE2" s="881"/>
      <c r="JZF2" s="881"/>
      <c r="JZG2" s="881"/>
      <c r="JZH2" s="881"/>
      <c r="JZI2" s="881"/>
      <c r="JZJ2" s="881"/>
      <c r="JZK2" s="881"/>
      <c r="JZL2" s="881"/>
      <c r="JZM2" s="881"/>
      <c r="JZN2" s="881"/>
      <c r="JZO2" s="881"/>
      <c r="JZP2" s="881"/>
      <c r="JZQ2" s="881"/>
      <c r="JZR2" s="881"/>
      <c r="JZS2" s="881"/>
      <c r="JZT2" s="881"/>
      <c r="JZU2" s="881"/>
      <c r="JZV2" s="881"/>
      <c r="JZW2" s="881"/>
      <c r="JZX2" s="881"/>
      <c r="JZY2" s="881"/>
      <c r="JZZ2" s="881"/>
      <c r="KAA2" s="881"/>
      <c r="KAB2" s="881"/>
      <c r="KAC2" s="881"/>
      <c r="KAD2" s="881"/>
      <c r="KAE2" s="881"/>
      <c r="KAF2" s="881"/>
      <c r="KAG2" s="881"/>
      <c r="KAH2" s="881"/>
      <c r="KAI2" s="881"/>
      <c r="KAJ2" s="881"/>
      <c r="KAK2" s="881"/>
      <c r="KAL2" s="881"/>
      <c r="KAM2" s="881"/>
      <c r="KAN2" s="881"/>
      <c r="KAO2" s="881"/>
      <c r="KAP2" s="881"/>
      <c r="KAQ2" s="881"/>
      <c r="KAR2" s="881"/>
      <c r="KAS2" s="881"/>
      <c r="KAT2" s="881"/>
      <c r="KAU2" s="881"/>
      <c r="KAV2" s="881"/>
      <c r="KAW2" s="881"/>
      <c r="KAX2" s="881"/>
      <c r="KAY2" s="881"/>
      <c r="KAZ2" s="881"/>
      <c r="KBA2" s="881"/>
      <c r="KBB2" s="881"/>
      <c r="KBC2" s="881"/>
      <c r="KBD2" s="881"/>
      <c r="KBE2" s="881"/>
      <c r="KBF2" s="881"/>
      <c r="KBG2" s="881"/>
      <c r="KBH2" s="881"/>
      <c r="KBI2" s="881"/>
      <c r="KBJ2" s="881"/>
      <c r="KBK2" s="881"/>
      <c r="KBL2" s="881"/>
      <c r="KBM2" s="881"/>
      <c r="KBN2" s="881"/>
      <c r="KBO2" s="881"/>
      <c r="KBP2" s="881"/>
      <c r="KBQ2" s="881"/>
      <c r="KBR2" s="881"/>
      <c r="KBS2" s="881"/>
      <c r="KBT2" s="881"/>
      <c r="KBU2" s="881"/>
      <c r="KBV2" s="881"/>
      <c r="KBW2" s="881"/>
      <c r="KBX2" s="881"/>
      <c r="KBY2" s="881"/>
      <c r="KBZ2" s="881"/>
      <c r="KCA2" s="881"/>
      <c r="KCB2" s="881"/>
      <c r="KCC2" s="881"/>
      <c r="KCD2" s="881"/>
      <c r="KCE2" s="881"/>
      <c r="KCF2" s="881"/>
      <c r="KCG2" s="881"/>
      <c r="KCH2" s="881"/>
      <c r="KCI2" s="881"/>
      <c r="KCJ2" s="881"/>
      <c r="KCK2" s="881"/>
      <c r="KCL2" s="881"/>
      <c r="KCM2" s="881"/>
      <c r="KCN2" s="881"/>
      <c r="KCO2" s="881"/>
      <c r="KCP2" s="881"/>
      <c r="KCQ2" s="881"/>
      <c r="KCR2" s="881"/>
      <c r="KCS2" s="881"/>
      <c r="KCT2" s="881"/>
      <c r="KCU2" s="881"/>
      <c r="KCV2" s="881"/>
      <c r="KCW2" s="881"/>
      <c r="KCX2" s="881"/>
      <c r="KCY2" s="881"/>
      <c r="KCZ2" s="881"/>
      <c r="KDA2" s="881"/>
      <c r="KDB2" s="881"/>
      <c r="KDC2" s="881"/>
      <c r="KDD2" s="881"/>
      <c r="KDE2" s="881"/>
      <c r="KDF2" s="881"/>
      <c r="KDG2" s="881"/>
      <c r="KDH2" s="881"/>
      <c r="KDI2" s="881"/>
      <c r="KDJ2" s="881"/>
      <c r="KDK2" s="881"/>
      <c r="KDL2" s="881"/>
      <c r="KDM2" s="881"/>
      <c r="KDN2" s="881"/>
      <c r="KDO2" s="881"/>
      <c r="KDP2" s="881"/>
      <c r="KDQ2" s="881"/>
      <c r="KDR2" s="881"/>
      <c r="KDS2" s="881"/>
      <c r="KDT2" s="881"/>
      <c r="KDU2" s="881"/>
      <c r="KDV2" s="881"/>
      <c r="KDW2" s="881"/>
      <c r="KDX2" s="881"/>
      <c r="KDY2" s="881"/>
      <c r="KDZ2" s="881"/>
      <c r="KEA2" s="881"/>
      <c r="KEB2" s="881"/>
      <c r="KEC2" s="881"/>
      <c r="KED2" s="881"/>
      <c r="KEE2" s="881"/>
      <c r="KEF2" s="881"/>
      <c r="KEG2" s="881"/>
      <c r="KEH2" s="881"/>
      <c r="KEI2" s="881"/>
      <c r="KEJ2" s="881"/>
      <c r="KEK2" s="881"/>
      <c r="KEL2" s="881"/>
      <c r="KEM2" s="881"/>
      <c r="KEN2" s="881"/>
      <c r="KEO2" s="881"/>
      <c r="KEP2" s="881"/>
      <c r="KEQ2" s="881"/>
      <c r="KER2" s="881"/>
      <c r="KES2" s="881"/>
      <c r="KET2" s="881"/>
      <c r="KEU2" s="881"/>
      <c r="KEV2" s="881"/>
      <c r="KEW2" s="881"/>
      <c r="KEX2" s="881"/>
      <c r="KEY2" s="881"/>
      <c r="KEZ2" s="881"/>
      <c r="KFA2" s="881"/>
      <c r="KFB2" s="881"/>
      <c r="KFC2" s="881"/>
      <c r="KFD2" s="881"/>
      <c r="KFE2" s="881"/>
      <c r="KFF2" s="881"/>
      <c r="KFG2" s="881"/>
      <c r="KFH2" s="881"/>
      <c r="KFI2" s="881"/>
      <c r="KFJ2" s="881"/>
      <c r="KFK2" s="881"/>
      <c r="KFL2" s="881"/>
      <c r="KFM2" s="881"/>
      <c r="KFN2" s="881"/>
      <c r="KFO2" s="881"/>
      <c r="KFP2" s="881"/>
      <c r="KFQ2" s="881"/>
      <c r="KFR2" s="881"/>
      <c r="KFS2" s="881"/>
      <c r="KFT2" s="881"/>
      <c r="KFU2" s="881"/>
      <c r="KFV2" s="881"/>
      <c r="KFW2" s="881"/>
      <c r="KFX2" s="881"/>
      <c r="KFY2" s="881"/>
      <c r="KFZ2" s="881"/>
      <c r="KGA2" s="881"/>
      <c r="KGB2" s="881"/>
      <c r="KGC2" s="881"/>
      <c r="KGD2" s="881"/>
      <c r="KGE2" s="881"/>
      <c r="KGF2" s="881"/>
      <c r="KGG2" s="881"/>
      <c r="KGH2" s="881"/>
      <c r="KGI2" s="881"/>
      <c r="KGJ2" s="881"/>
      <c r="KGK2" s="881"/>
      <c r="KGL2" s="881"/>
      <c r="KGM2" s="881"/>
      <c r="KGN2" s="881"/>
      <c r="KGO2" s="881"/>
      <c r="KGP2" s="881"/>
      <c r="KGQ2" s="881"/>
      <c r="KGR2" s="881"/>
      <c r="KGS2" s="881"/>
      <c r="KGT2" s="881"/>
      <c r="KGU2" s="881"/>
      <c r="KGV2" s="881"/>
      <c r="KGW2" s="881"/>
      <c r="KGX2" s="881"/>
      <c r="KGY2" s="881"/>
      <c r="KGZ2" s="881"/>
      <c r="KHA2" s="881"/>
      <c r="KHB2" s="881"/>
      <c r="KHC2" s="881"/>
      <c r="KHD2" s="881"/>
      <c r="KHE2" s="881"/>
      <c r="KHF2" s="881"/>
      <c r="KHG2" s="881"/>
      <c r="KHH2" s="881"/>
      <c r="KHI2" s="881"/>
      <c r="KHJ2" s="881"/>
      <c r="KHK2" s="881"/>
      <c r="KHL2" s="881"/>
      <c r="KHM2" s="881"/>
      <c r="KHN2" s="881"/>
      <c r="KHO2" s="881"/>
      <c r="KHP2" s="881"/>
      <c r="KHQ2" s="881"/>
      <c r="KHR2" s="881"/>
      <c r="KHS2" s="881"/>
      <c r="KHT2" s="881"/>
      <c r="KHU2" s="881"/>
      <c r="KHV2" s="881"/>
      <c r="KHW2" s="881"/>
      <c r="KHX2" s="881"/>
      <c r="KHY2" s="881"/>
      <c r="KHZ2" s="881"/>
      <c r="KIA2" s="881"/>
      <c r="KIB2" s="881"/>
      <c r="KIC2" s="881"/>
      <c r="KID2" s="881"/>
      <c r="KIE2" s="881"/>
      <c r="KIF2" s="881"/>
      <c r="KIG2" s="881"/>
      <c r="KIH2" s="881"/>
      <c r="KII2" s="881"/>
      <c r="KIJ2" s="881"/>
      <c r="KIK2" s="881"/>
      <c r="KIL2" s="881"/>
      <c r="KIM2" s="881"/>
      <c r="KIN2" s="881"/>
      <c r="KIO2" s="881"/>
      <c r="KIP2" s="881"/>
      <c r="KIQ2" s="881"/>
      <c r="KIR2" s="881"/>
      <c r="KIS2" s="881"/>
      <c r="KIT2" s="881"/>
      <c r="KIU2" s="881"/>
      <c r="KIV2" s="881"/>
      <c r="KIW2" s="881"/>
      <c r="KIX2" s="881"/>
      <c r="KIY2" s="881"/>
      <c r="KIZ2" s="881"/>
      <c r="KJA2" s="881"/>
      <c r="KJB2" s="881"/>
      <c r="KJC2" s="881"/>
      <c r="KJD2" s="881"/>
      <c r="KJE2" s="881"/>
      <c r="KJF2" s="881"/>
      <c r="KJG2" s="881"/>
      <c r="KJH2" s="881"/>
      <c r="KJI2" s="881"/>
      <c r="KJJ2" s="881"/>
      <c r="KJK2" s="881"/>
      <c r="KJL2" s="881"/>
      <c r="KJM2" s="881"/>
      <c r="KJN2" s="881"/>
      <c r="KJO2" s="881"/>
      <c r="KJP2" s="881"/>
      <c r="KJQ2" s="881"/>
      <c r="KJR2" s="881"/>
      <c r="KJS2" s="881"/>
      <c r="KJT2" s="881"/>
      <c r="KJU2" s="881"/>
      <c r="KJV2" s="881"/>
      <c r="KJW2" s="881"/>
      <c r="KJX2" s="881"/>
      <c r="KJY2" s="881"/>
      <c r="KJZ2" s="881"/>
      <c r="KKA2" s="881"/>
      <c r="KKB2" s="881"/>
      <c r="KKC2" s="881"/>
      <c r="KKD2" s="881"/>
      <c r="KKE2" s="881"/>
      <c r="KKF2" s="881"/>
      <c r="KKG2" s="881"/>
      <c r="KKH2" s="881"/>
      <c r="KKI2" s="881"/>
      <c r="KKJ2" s="881"/>
      <c r="KKK2" s="881"/>
      <c r="KKL2" s="881"/>
      <c r="KKM2" s="881"/>
      <c r="KKN2" s="881"/>
      <c r="KKO2" s="881"/>
      <c r="KKP2" s="881"/>
      <c r="KKQ2" s="881"/>
      <c r="KKR2" s="881"/>
      <c r="KKS2" s="881"/>
      <c r="KKT2" s="881"/>
      <c r="KKU2" s="881"/>
      <c r="KKV2" s="881"/>
      <c r="KKW2" s="881"/>
      <c r="KKX2" s="881"/>
      <c r="KKY2" s="881"/>
      <c r="KKZ2" s="881"/>
      <c r="KLA2" s="881"/>
      <c r="KLB2" s="881"/>
      <c r="KLC2" s="881"/>
      <c r="KLD2" s="881"/>
      <c r="KLE2" s="881"/>
      <c r="KLF2" s="881"/>
      <c r="KLG2" s="881"/>
      <c r="KLH2" s="881"/>
      <c r="KLI2" s="881"/>
      <c r="KLJ2" s="881"/>
      <c r="KLK2" s="881"/>
      <c r="KLL2" s="881"/>
      <c r="KLM2" s="881"/>
      <c r="KLN2" s="881"/>
      <c r="KLO2" s="881"/>
      <c r="KLP2" s="881"/>
      <c r="KLQ2" s="881"/>
      <c r="KLR2" s="881"/>
      <c r="KLS2" s="881"/>
      <c r="KLT2" s="881"/>
      <c r="KLU2" s="881"/>
      <c r="KLV2" s="881"/>
      <c r="KLW2" s="881"/>
      <c r="KLX2" s="881"/>
      <c r="KLY2" s="881"/>
      <c r="KLZ2" s="881"/>
      <c r="KMA2" s="881"/>
      <c r="KMB2" s="881"/>
      <c r="KMC2" s="881"/>
      <c r="KMD2" s="881"/>
      <c r="KME2" s="881"/>
      <c r="KMF2" s="881"/>
      <c r="KMG2" s="881"/>
      <c r="KMH2" s="881"/>
      <c r="KMI2" s="881"/>
      <c r="KMJ2" s="881"/>
      <c r="KMK2" s="881"/>
      <c r="KML2" s="881"/>
      <c r="KMM2" s="881"/>
      <c r="KMN2" s="881"/>
      <c r="KMO2" s="881"/>
      <c r="KMP2" s="881"/>
      <c r="KMQ2" s="881"/>
      <c r="KMR2" s="881"/>
      <c r="KMS2" s="881"/>
      <c r="KMT2" s="881"/>
      <c r="KMU2" s="881"/>
      <c r="KMV2" s="881"/>
      <c r="KMW2" s="881"/>
      <c r="KMX2" s="881"/>
      <c r="KMY2" s="881"/>
      <c r="KMZ2" s="881"/>
      <c r="KNA2" s="881"/>
      <c r="KNB2" s="881"/>
      <c r="KNC2" s="881"/>
      <c r="KND2" s="881"/>
      <c r="KNE2" s="881"/>
      <c r="KNF2" s="881"/>
      <c r="KNG2" s="881"/>
      <c r="KNH2" s="881"/>
      <c r="KNI2" s="881"/>
      <c r="KNJ2" s="881"/>
      <c r="KNK2" s="881"/>
      <c r="KNL2" s="881"/>
      <c r="KNM2" s="881"/>
      <c r="KNN2" s="881"/>
      <c r="KNO2" s="881"/>
      <c r="KNP2" s="881"/>
      <c r="KNQ2" s="881"/>
      <c r="KNR2" s="881"/>
      <c r="KNS2" s="881"/>
      <c r="KNT2" s="881"/>
      <c r="KNU2" s="881"/>
      <c r="KNV2" s="881"/>
      <c r="KNW2" s="881"/>
      <c r="KNX2" s="881"/>
      <c r="KNY2" s="881"/>
      <c r="KNZ2" s="881"/>
      <c r="KOA2" s="881"/>
      <c r="KOB2" s="881"/>
      <c r="KOC2" s="881"/>
      <c r="KOD2" s="881"/>
      <c r="KOE2" s="881"/>
      <c r="KOF2" s="881"/>
      <c r="KOG2" s="881"/>
      <c r="KOH2" s="881"/>
      <c r="KOI2" s="881"/>
      <c r="KOJ2" s="881"/>
      <c r="KOK2" s="881"/>
      <c r="KOL2" s="881"/>
      <c r="KOM2" s="881"/>
      <c r="KON2" s="881"/>
      <c r="KOO2" s="881"/>
      <c r="KOP2" s="881"/>
      <c r="KOQ2" s="881"/>
      <c r="KOR2" s="881"/>
      <c r="KOS2" s="881"/>
      <c r="KOT2" s="881"/>
      <c r="KOU2" s="881"/>
      <c r="KOV2" s="881"/>
      <c r="KOW2" s="881"/>
      <c r="KOX2" s="881"/>
      <c r="KOY2" s="881"/>
      <c r="KOZ2" s="881"/>
      <c r="KPA2" s="881"/>
      <c r="KPB2" s="881"/>
      <c r="KPC2" s="881"/>
      <c r="KPD2" s="881"/>
      <c r="KPE2" s="881"/>
      <c r="KPF2" s="881"/>
      <c r="KPG2" s="881"/>
      <c r="KPH2" s="881"/>
      <c r="KPI2" s="881"/>
      <c r="KPJ2" s="881"/>
      <c r="KPK2" s="881"/>
      <c r="KPL2" s="881"/>
      <c r="KPM2" s="881"/>
      <c r="KPN2" s="881"/>
      <c r="KPO2" s="881"/>
      <c r="KPP2" s="881"/>
      <c r="KPQ2" s="881"/>
      <c r="KPR2" s="881"/>
      <c r="KPS2" s="881"/>
      <c r="KPT2" s="881"/>
      <c r="KPU2" s="881"/>
      <c r="KPV2" s="881"/>
      <c r="KPW2" s="881"/>
      <c r="KPX2" s="881"/>
      <c r="KPY2" s="881"/>
      <c r="KPZ2" s="881"/>
      <c r="KQA2" s="881"/>
      <c r="KQB2" s="881"/>
      <c r="KQC2" s="881"/>
      <c r="KQD2" s="881"/>
      <c r="KQE2" s="881"/>
      <c r="KQF2" s="881"/>
      <c r="KQG2" s="881"/>
      <c r="KQH2" s="881"/>
      <c r="KQI2" s="881"/>
      <c r="KQJ2" s="881"/>
      <c r="KQK2" s="881"/>
      <c r="KQL2" s="881"/>
      <c r="KQM2" s="881"/>
      <c r="KQN2" s="881"/>
      <c r="KQO2" s="881"/>
      <c r="KQP2" s="881"/>
      <c r="KQQ2" s="881"/>
      <c r="KQR2" s="881"/>
      <c r="KQS2" s="881"/>
      <c r="KQT2" s="881"/>
      <c r="KQU2" s="881"/>
      <c r="KQV2" s="881"/>
      <c r="KQW2" s="881"/>
      <c r="KQX2" s="881"/>
      <c r="KQY2" s="881"/>
      <c r="KQZ2" s="881"/>
      <c r="KRA2" s="881"/>
      <c r="KRB2" s="881"/>
      <c r="KRC2" s="881"/>
      <c r="KRD2" s="881"/>
      <c r="KRE2" s="881"/>
      <c r="KRF2" s="881"/>
      <c r="KRG2" s="881"/>
      <c r="KRH2" s="881"/>
      <c r="KRI2" s="881"/>
      <c r="KRJ2" s="881"/>
      <c r="KRK2" s="881"/>
      <c r="KRL2" s="881"/>
      <c r="KRM2" s="881"/>
      <c r="KRN2" s="881"/>
      <c r="KRO2" s="881"/>
      <c r="KRP2" s="881"/>
      <c r="KRQ2" s="881"/>
      <c r="KRR2" s="881"/>
      <c r="KRS2" s="881"/>
      <c r="KRT2" s="881"/>
      <c r="KRU2" s="881"/>
      <c r="KRV2" s="881"/>
      <c r="KRW2" s="881"/>
      <c r="KRX2" s="881"/>
      <c r="KRY2" s="881"/>
      <c r="KRZ2" s="881"/>
      <c r="KSA2" s="881"/>
      <c r="KSB2" s="881"/>
      <c r="KSC2" s="881"/>
      <c r="KSD2" s="881"/>
      <c r="KSE2" s="881"/>
      <c r="KSF2" s="881"/>
      <c r="KSG2" s="881"/>
      <c r="KSH2" s="881"/>
      <c r="KSI2" s="881"/>
      <c r="KSJ2" s="881"/>
      <c r="KSK2" s="881"/>
      <c r="KSL2" s="881"/>
      <c r="KSM2" s="881"/>
      <c r="KSN2" s="881"/>
      <c r="KSO2" s="881"/>
      <c r="KSP2" s="881"/>
      <c r="KSQ2" s="881"/>
      <c r="KSR2" s="881"/>
      <c r="KSS2" s="881"/>
      <c r="KST2" s="881"/>
      <c r="KSU2" s="881"/>
      <c r="KSV2" s="881"/>
      <c r="KSW2" s="881"/>
      <c r="KSX2" s="881"/>
      <c r="KSY2" s="881"/>
      <c r="KSZ2" s="881"/>
      <c r="KTA2" s="881"/>
      <c r="KTB2" s="881"/>
      <c r="KTC2" s="881"/>
      <c r="KTD2" s="881"/>
      <c r="KTE2" s="881"/>
      <c r="KTF2" s="881"/>
      <c r="KTG2" s="881"/>
      <c r="KTH2" s="881"/>
      <c r="KTI2" s="881"/>
      <c r="KTJ2" s="881"/>
      <c r="KTK2" s="881"/>
      <c r="KTL2" s="881"/>
      <c r="KTM2" s="881"/>
      <c r="KTN2" s="881"/>
      <c r="KTO2" s="881"/>
      <c r="KTP2" s="881"/>
      <c r="KTQ2" s="881"/>
      <c r="KTR2" s="881"/>
      <c r="KTS2" s="881"/>
      <c r="KTT2" s="881"/>
      <c r="KTU2" s="881"/>
      <c r="KTV2" s="881"/>
      <c r="KTW2" s="881"/>
      <c r="KTX2" s="881"/>
      <c r="KTY2" s="881"/>
      <c r="KTZ2" s="881"/>
      <c r="KUA2" s="881"/>
      <c r="KUB2" s="881"/>
      <c r="KUC2" s="881"/>
      <c r="KUD2" s="881"/>
      <c r="KUE2" s="881"/>
      <c r="KUF2" s="881"/>
      <c r="KUG2" s="881"/>
      <c r="KUH2" s="881"/>
      <c r="KUI2" s="881"/>
      <c r="KUJ2" s="881"/>
      <c r="KUK2" s="881"/>
      <c r="KUL2" s="881"/>
      <c r="KUM2" s="881"/>
      <c r="KUN2" s="881"/>
      <c r="KUO2" s="881"/>
      <c r="KUP2" s="881"/>
      <c r="KUQ2" s="881"/>
      <c r="KUR2" s="881"/>
      <c r="KUS2" s="881"/>
      <c r="KUT2" s="881"/>
      <c r="KUU2" s="881"/>
      <c r="KUV2" s="881"/>
      <c r="KUW2" s="881"/>
      <c r="KUX2" s="881"/>
      <c r="KUY2" s="881"/>
      <c r="KUZ2" s="881"/>
      <c r="KVA2" s="881"/>
      <c r="KVB2" s="881"/>
      <c r="KVC2" s="881"/>
      <c r="KVD2" s="881"/>
      <c r="KVE2" s="881"/>
      <c r="KVF2" s="881"/>
      <c r="KVG2" s="881"/>
      <c r="KVH2" s="881"/>
      <c r="KVI2" s="881"/>
      <c r="KVJ2" s="881"/>
      <c r="KVK2" s="881"/>
      <c r="KVL2" s="881"/>
      <c r="KVM2" s="881"/>
      <c r="KVN2" s="881"/>
      <c r="KVO2" s="881"/>
      <c r="KVP2" s="881"/>
      <c r="KVQ2" s="881"/>
      <c r="KVR2" s="881"/>
      <c r="KVS2" s="881"/>
      <c r="KVT2" s="881"/>
      <c r="KVU2" s="881"/>
      <c r="KVV2" s="881"/>
      <c r="KVW2" s="881"/>
      <c r="KVX2" s="881"/>
      <c r="KVY2" s="881"/>
      <c r="KVZ2" s="881"/>
      <c r="KWA2" s="881"/>
      <c r="KWB2" s="881"/>
      <c r="KWC2" s="881"/>
      <c r="KWD2" s="881"/>
      <c r="KWE2" s="881"/>
      <c r="KWF2" s="881"/>
      <c r="KWG2" s="881"/>
      <c r="KWH2" s="881"/>
      <c r="KWI2" s="881"/>
      <c r="KWJ2" s="881"/>
      <c r="KWK2" s="881"/>
      <c r="KWL2" s="881"/>
      <c r="KWM2" s="881"/>
      <c r="KWN2" s="881"/>
      <c r="KWO2" s="881"/>
      <c r="KWP2" s="881"/>
      <c r="KWQ2" s="881"/>
      <c r="KWR2" s="881"/>
      <c r="KWS2" s="881"/>
      <c r="KWT2" s="881"/>
      <c r="KWU2" s="881"/>
      <c r="KWV2" s="881"/>
      <c r="KWW2" s="881"/>
      <c r="KWX2" s="881"/>
      <c r="KWY2" s="881"/>
      <c r="KWZ2" s="881"/>
      <c r="KXA2" s="881"/>
      <c r="KXB2" s="881"/>
      <c r="KXC2" s="881"/>
      <c r="KXD2" s="881"/>
      <c r="KXE2" s="881"/>
      <c r="KXF2" s="881"/>
      <c r="KXG2" s="881"/>
      <c r="KXH2" s="881"/>
      <c r="KXI2" s="881"/>
      <c r="KXJ2" s="881"/>
      <c r="KXK2" s="881"/>
      <c r="KXL2" s="881"/>
      <c r="KXM2" s="881"/>
      <c r="KXN2" s="881"/>
      <c r="KXO2" s="881"/>
      <c r="KXP2" s="881"/>
      <c r="KXQ2" s="881"/>
      <c r="KXR2" s="881"/>
      <c r="KXS2" s="881"/>
      <c r="KXT2" s="881"/>
      <c r="KXU2" s="881"/>
      <c r="KXV2" s="881"/>
      <c r="KXW2" s="881"/>
      <c r="KXX2" s="881"/>
      <c r="KXY2" s="881"/>
      <c r="KXZ2" s="881"/>
      <c r="KYA2" s="881"/>
      <c r="KYB2" s="881"/>
      <c r="KYC2" s="881"/>
      <c r="KYD2" s="881"/>
      <c r="KYE2" s="881"/>
      <c r="KYF2" s="881"/>
      <c r="KYG2" s="881"/>
      <c r="KYH2" s="881"/>
      <c r="KYI2" s="881"/>
      <c r="KYJ2" s="881"/>
      <c r="KYK2" s="881"/>
      <c r="KYL2" s="881"/>
      <c r="KYM2" s="881"/>
      <c r="KYN2" s="881"/>
      <c r="KYO2" s="881"/>
      <c r="KYP2" s="881"/>
      <c r="KYQ2" s="881"/>
      <c r="KYR2" s="881"/>
      <c r="KYS2" s="881"/>
      <c r="KYT2" s="881"/>
      <c r="KYU2" s="881"/>
      <c r="KYV2" s="881"/>
      <c r="KYW2" s="881"/>
      <c r="KYX2" s="881"/>
      <c r="KYY2" s="881"/>
      <c r="KYZ2" s="881"/>
      <c r="KZA2" s="881"/>
      <c r="KZB2" s="881"/>
      <c r="KZC2" s="881"/>
      <c r="KZD2" s="881"/>
      <c r="KZE2" s="881"/>
      <c r="KZF2" s="881"/>
      <c r="KZG2" s="881"/>
      <c r="KZH2" s="881"/>
      <c r="KZI2" s="881"/>
      <c r="KZJ2" s="881"/>
      <c r="KZK2" s="881"/>
      <c r="KZL2" s="881"/>
      <c r="KZM2" s="881"/>
      <c r="KZN2" s="881"/>
      <c r="KZO2" s="881"/>
      <c r="KZP2" s="881"/>
      <c r="KZQ2" s="881"/>
      <c r="KZR2" s="881"/>
      <c r="KZS2" s="881"/>
      <c r="KZT2" s="881"/>
      <c r="KZU2" s="881"/>
      <c r="KZV2" s="881"/>
      <c r="KZW2" s="881"/>
      <c r="KZX2" s="881"/>
      <c r="KZY2" s="881"/>
      <c r="KZZ2" s="881"/>
      <c r="LAA2" s="881"/>
      <c r="LAB2" s="881"/>
      <c r="LAC2" s="881"/>
      <c r="LAD2" s="881"/>
      <c r="LAE2" s="881"/>
      <c r="LAF2" s="881"/>
      <c r="LAG2" s="881"/>
      <c r="LAH2" s="881"/>
      <c r="LAI2" s="881"/>
      <c r="LAJ2" s="881"/>
      <c r="LAK2" s="881"/>
      <c r="LAL2" s="881"/>
      <c r="LAM2" s="881"/>
      <c r="LAN2" s="881"/>
      <c r="LAO2" s="881"/>
      <c r="LAP2" s="881"/>
      <c r="LAQ2" s="881"/>
      <c r="LAR2" s="881"/>
      <c r="LAS2" s="881"/>
      <c r="LAT2" s="881"/>
      <c r="LAU2" s="881"/>
      <c r="LAV2" s="881"/>
      <c r="LAW2" s="881"/>
      <c r="LAX2" s="881"/>
      <c r="LAY2" s="881"/>
      <c r="LAZ2" s="881"/>
      <c r="LBA2" s="881"/>
      <c r="LBB2" s="881"/>
      <c r="LBC2" s="881"/>
      <c r="LBD2" s="881"/>
      <c r="LBE2" s="881"/>
      <c r="LBF2" s="881"/>
      <c r="LBG2" s="881"/>
      <c r="LBH2" s="881"/>
      <c r="LBI2" s="881"/>
      <c r="LBJ2" s="881"/>
      <c r="LBK2" s="881"/>
      <c r="LBL2" s="881"/>
      <c r="LBM2" s="881"/>
      <c r="LBN2" s="881"/>
      <c r="LBO2" s="881"/>
      <c r="LBP2" s="881"/>
      <c r="LBQ2" s="881"/>
      <c r="LBR2" s="881"/>
      <c r="LBS2" s="881"/>
      <c r="LBT2" s="881"/>
      <c r="LBU2" s="881"/>
      <c r="LBV2" s="881"/>
      <c r="LBW2" s="881"/>
      <c r="LBX2" s="881"/>
      <c r="LBY2" s="881"/>
      <c r="LBZ2" s="881"/>
      <c r="LCA2" s="881"/>
      <c r="LCB2" s="881"/>
      <c r="LCC2" s="881"/>
      <c r="LCD2" s="881"/>
      <c r="LCE2" s="881"/>
      <c r="LCF2" s="881"/>
      <c r="LCG2" s="881"/>
      <c r="LCH2" s="881"/>
      <c r="LCI2" s="881"/>
      <c r="LCJ2" s="881"/>
      <c r="LCK2" s="881"/>
      <c r="LCL2" s="881"/>
      <c r="LCM2" s="881"/>
      <c r="LCN2" s="881"/>
      <c r="LCO2" s="881"/>
      <c r="LCP2" s="881"/>
      <c r="LCQ2" s="881"/>
      <c r="LCR2" s="881"/>
      <c r="LCS2" s="881"/>
      <c r="LCT2" s="881"/>
      <c r="LCU2" s="881"/>
      <c r="LCV2" s="881"/>
      <c r="LCW2" s="881"/>
      <c r="LCX2" s="881"/>
      <c r="LCY2" s="881"/>
      <c r="LCZ2" s="881"/>
      <c r="LDA2" s="881"/>
      <c r="LDB2" s="881"/>
      <c r="LDC2" s="881"/>
      <c r="LDD2" s="881"/>
      <c r="LDE2" s="881"/>
      <c r="LDF2" s="881"/>
      <c r="LDG2" s="881"/>
      <c r="LDH2" s="881"/>
      <c r="LDI2" s="881"/>
      <c r="LDJ2" s="881"/>
      <c r="LDK2" s="881"/>
      <c r="LDL2" s="881"/>
      <c r="LDM2" s="881"/>
      <c r="LDN2" s="881"/>
      <c r="LDO2" s="881"/>
      <c r="LDP2" s="881"/>
      <c r="LDQ2" s="881"/>
      <c r="LDR2" s="881"/>
      <c r="LDS2" s="881"/>
      <c r="LDT2" s="881"/>
      <c r="LDU2" s="881"/>
      <c r="LDV2" s="881"/>
      <c r="LDW2" s="881"/>
      <c r="LDX2" s="881"/>
      <c r="LDY2" s="881"/>
      <c r="LDZ2" s="881"/>
      <c r="LEA2" s="881"/>
      <c r="LEB2" s="881"/>
      <c r="LEC2" s="881"/>
      <c r="LED2" s="881"/>
      <c r="LEE2" s="881"/>
      <c r="LEF2" s="881"/>
      <c r="LEG2" s="881"/>
      <c r="LEH2" s="881"/>
      <c r="LEI2" s="881"/>
      <c r="LEJ2" s="881"/>
      <c r="LEK2" s="881"/>
      <c r="LEL2" s="881"/>
      <c r="LEM2" s="881"/>
      <c r="LEN2" s="881"/>
      <c r="LEO2" s="881"/>
      <c r="LEP2" s="881"/>
      <c r="LEQ2" s="881"/>
      <c r="LER2" s="881"/>
      <c r="LES2" s="881"/>
      <c r="LET2" s="881"/>
      <c r="LEU2" s="881"/>
      <c r="LEV2" s="881"/>
      <c r="LEW2" s="881"/>
      <c r="LEX2" s="881"/>
      <c r="LEY2" s="881"/>
      <c r="LEZ2" s="881"/>
      <c r="LFA2" s="881"/>
      <c r="LFB2" s="881"/>
      <c r="LFC2" s="881"/>
      <c r="LFD2" s="881"/>
      <c r="LFE2" s="881"/>
      <c r="LFF2" s="881"/>
      <c r="LFG2" s="881"/>
      <c r="LFH2" s="881"/>
      <c r="LFI2" s="881"/>
      <c r="LFJ2" s="881"/>
      <c r="LFK2" s="881"/>
      <c r="LFL2" s="881"/>
      <c r="LFM2" s="881"/>
      <c r="LFN2" s="881"/>
      <c r="LFO2" s="881"/>
      <c r="LFP2" s="881"/>
      <c r="LFQ2" s="881"/>
      <c r="LFR2" s="881"/>
      <c r="LFS2" s="881"/>
      <c r="LFT2" s="881"/>
      <c r="LFU2" s="881"/>
      <c r="LFV2" s="881"/>
      <c r="LFW2" s="881"/>
      <c r="LFX2" s="881"/>
      <c r="LFY2" s="881"/>
      <c r="LFZ2" s="881"/>
      <c r="LGA2" s="881"/>
      <c r="LGB2" s="881"/>
      <c r="LGC2" s="881"/>
      <c r="LGD2" s="881"/>
      <c r="LGE2" s="881"/>
      <c r="LGF2" s="881"/>
      <c r="LGG2" s="881"/>
      <c r="LGH2" s="881"/>
      <c r="LGI2" s="881"/>
      <c r="LGJ2" s="881"/>
      <c r="LGK2" s="881"/>
      <c r="LGL2" s="881"/>
      <c r="LGM2" s="881"/>
      <c r="LGN2" s="881"/>
      <c r="LGO2" s="881"/>
      <c r="LGP2" s="881"/>
      <c r="LGQ2" s="881"/>
      <c r="LGR2" s="881"/>
      <c r="LGS2" s="881"/>
      <c r="LGT2" s="881"/>
      <c r="LGU2" s="881"/>
      <c r="LGV2" s="881"/>
      <c r="LGW2" s="881"/>
      <c r="LGX2" s="881"/>
      <c r="LGY2" s="881"/>
      <c r="LGZ2" s="881"/>
      <c r="LHA2" s="881"/>
      <c r="LHB2" s="881"/>
      <c r="LHC2" s="881"/>
      <c r="LHD2" s="881"/>
      <c r="LHE2" s="881"/>
      <c r="LHF2" s="881"/>
      <c r="LHG2" s="881"/>
      <c r="LHH2" s="881"/>
      <c r="LHI2" s="881"/>
      <c r="LHJ2" s="881"/>
      <c r="LHK2" s="881"/>
      <c r="LHL2" s="881"/>
      <c r="LHM2" s="881"/>
      <c r="LHN2" s="881"/>
      <c r="LHO2" s="881"/>
      <c r="LHP2" s="881"/>
      <c r="LHQ2" s="881"/>
      <c r="LHR2" s="881"/>
      <c r="LHS2" s="881"/>
      <c r="LHT2" s="881"/>
      <c r="LHU2" s="881"/>
      <c r="LHV2" s="881"/>
      <c r="LHW2" s="881"/>
      <c r="LHX2" s="881"/>
      <c r="LHY2" s="881"/>
      <c r="LHZ2" s="881"/>
      <c r="LIA2" s="881"/>
      <c r="LIB2" s="881"/>
      <c r="LIC2" s="881"/>
      <c r="LID2" s="881"/>
      <c r="LIE2" s="881"/>
      <c r="LIF2" s="881"/>
      <c r="LIG2" s="881"/>
      <c r="LIH2" s="881"/>
      <c r="LII2" s="881"/>
      <c r="LIJ2" s="881"/>
      <c r="LIK2" s="881"/>
      <c r="LIL2" s="881"/>
      <c r="LIM2" s="881"/>
      <c r="LIN2" s="881"/>
      <c r="LIO2" s="881"/>
      <c r="LIP2" s="881"/>
      <c r="LIQ2" s="881"/>
      <c r="LIR2" s="881"/>
      <c r="LIS2" s="881"/>
      <c r="LIT2" s="881"/>
      <c r="LIU2" s="881"/>
      <c r="LIV2" s="881"/>
      <c r="LIW2" s="881"/>
      <c r="LIX2" s="881"/>
      <c r="LIY2" s="881"/>
      <c r="LIZ2" s="881"/>
      <c r="LJA2" s="881"/>
      <c r="LJB2" s="881"/>
      <c r="LJC2" s="881"/>
      <c r="LJD2" s="881"/>
      <c r="LJE2" s="881"/>
      <c r="LJF2" s="881"/>
      <c r="LJG2" s="881"/>
      <c r="LJH2" s="881"/>
      <c r="LJI2" s="881"/>
      <c r="LJJ2" s="881"/>
      <c r="LJK2" s="881"/>
      <c r="LJL2" s="881"/>
      <c r="LJM2" s="881"/>
      <c r="LJN2" s="881"/>
      <c r="LJO2" s="881"/>
      <c r="LJP2" s="881"/>
      <c r="LJQ2" s="881"/>
      <c r="LJR2" s="881"/>
      <c r="LJS2" s="881"/>
      <c r="LJT2" s="881"/>
      <c r="LJU2" s="881"/>
      <c r="LJV2" s="881"/>
      <c r="LJW2" s="881"/>
      <c r="LJX2" s="881"/>
      <c r="LJY2" s="881"/>
      <c r="LJZ2" s="881"/>
      <c r="LKA2" s="881"/>
      <c r="LKB2" s="881"/>
      <c r="LKC2" s="881"/>
      <c r="LKD2" s="881"/>
      <c r="LKE2" s="881"/>
      <c r="LKF2" s="881"/>
      <c r="LKG2" s="881"/>
      <c r="LKH2" s="881"/>
      <c r="LKI2" s="881"/>
      <c r="LKJ2" s="881"/>
      <c r="LKK2" s="881"/>
      <c r="LKL2" s="881"/>
      <c r="LKM2" s="881"/>
      <c r="LKN2" s="881"/>
      <c r="LKO2" s="881"/>
      <c r="LKP2" s="881"/>
      <c r="LKQ2" s="881"/>
      <c r="LKR2" s="881"/>
      <c r="LKS2" s="881"/>
      <c r="LKT2" s="881"/>
      <c r="LKU2" s="881"/>
      <c r="LKV2" s="881"/>
      <c r="LKW2" s="881"/>
      <c r="LKX2" s="881"/>
      <c r="LKY2" s="881"/>
      <c r="LKZ2" s="881"/>
      <c r="LLA2" s="881"/>
      <c r="LLB2" s="881"/>
      <c r="LLC2" s="881"/>
      <c r="LLD2" s="881"/>
      <c r="LLE2" s="881"/>
      <c r="LLF2" s="881"/>
      <c r="LLG2" s="881"/>
      <c r="LLH2" s="881"/>
      <c r="LLI2" s="881"/>
      <c r="LLJ2" s="881"/>
      <c r="LLK2" s="881"/>
      <c r="LLL2" s="881"/>
      <c r="LLM2" s="881"/>
      <c r="LLN2" s="881"/>
      <c r="LLO2" s="881"/>
      <c r="LLP2" s="881"/>
      <c r="LLQ2" s="881"/>
      <c r="LLR2" s="881"/>
      <c r="LLS2" s="881"/>
      <c r="LLT2" s="881"/>
      <c r="LLU2" s="881"/>
      <c r="LLV2" s="881"/>
      <c r="LLW2" s="881"/>
      <c r="LLX2" s="881"/>
      <c r="LLY2" s="881"/>
      <c r="LLZ2" s="881"/>
      <c r="LMA2" s="881"/>
      <c r="LMB2" s="881"/>
      <c r="LMC2" s="881"/>
      <c r="LMD2" s="881"/>
      <c r="LME2" s="881"/>
      <c r="LMF2" s="881"/>
      <c r="LMG2" s="881"/>
      <c r="LMH2" s="881"/>
      <c r="LMI2" s="881"/>
      <c r="LMJ2" s="881"/>
      <c r="LMK2" s="881"/>
      <c r="LML2" s="881"/>
      <c r="LMM2" s="881"/>
      <c r="LMN2" s="881"/>
      <c r="LMO2" s="881"/>
      <c r="LMP2" s="881"/>
      <c r="LMQ2" s="881"/>
      <c r="LMR2" s="881"/>
      <c r="LMS2" s="881"/>
      <c r="LMT2" s="881"/>
      <c r="LMU2" s="881"/>
      <c r="LMV2" s="881"/>
      <c r="LMW2" s="881"/>
      <c r="LMX2" s="881"/>
      <c r="LMY2" s="881"/>
      <c r="LMZ2" s="881"/>
      <c r="LNA2" s="881"/>
      <c r="LNB2" s="881"/>
      <c r="LNC2" s="881"/>
      <c r="LND2" s="881"/>
      <c r="LNE2" s="881"/>
      <c r="LNF2" s="881"/>
      <c r="LNG2" s="881"/>
      <c r="LNH2" s="881"/>
      <c r="LNI2" s="881"/>
      <c r="LNJ2" s="881"/>
      <c r="LNK2" s="881"/>
      <c r="LNL2" s="881"/>
      <c r="LNM2" s="881"/>
      <c r="LNN2" s="881"/>
      <c r="LNO2" s="881"/>
      <c r="LNP2" s="881"/>
      <c r="LNQ2" s="881"/>
      <c r="LNR2" s="881"/>
      <c r="LNS2" s="881"/>
      <c r="LNT2" s="881"/>
      <c r="LNU2" s="881"/>
      <c r="LNV2" s="881"/>
      <c r="LNW2" s="881"/>
      <c r="LNX2" s="881"/>
      <c r="LNY2" s="881"/>
      <c r="LNZ2" s="881"/>
      <c r="LOA2" s="881"/>
      <c r="LOB2" s="881"/>
      <c r="LOC2" s="881"/>
      <c r="LOD2" s="881"/>
      <c r="LOE2" s="881"/>
      <c r="LOF2" s="881"/>
      <c r="LOG2" s="881"/>
      <c r="LOH2" s="881"/>
      <c r="LOI2" s="881"/>
      <c r="LOJ2" s="881"/>
      <c r="LOK2" s="881"/>
      <c r="LOL2" s="881"/>
      <c r="LOM2" s="881"/>
      <c r="LON2" s="881"/>
      <c r="LOO2" s="881"/>
      <c r="LOP2" s="881"/>
      <c r="LOQ2" s="881"/>
      <c r="LOR2" s="881"/>
      <c r="LOS2" s="881"/>
      <c r="LOT2" s="881"/>
      <c r="LOU2" s="881"/>
      <c r="LOV2" s="881"/>
      <c r="LOW2" s="881"/>
      <c r="LOX2" s="881"/>
      <c r="LOY2" s="881"/>
      <c r="LOZ2" s="881"/>
      <c r="LPA2" s="881"/>
      <c r="LPB2" s="881"/>
      <c r="LPC2" s="881"/>
      <c r="LPD2" s="881"/>
      <c r="LPE2" s="881"/>
      <c r="LPF2" s="881"/>
      <c r="LPG2" s="881"/>
      <c r="LPH2" s="881"/>
      <c r="LPI2" s="881"/>
      <c r="LPJ2" s="881"/>
      <c r="LPK2" s="881"/>
      <c r="LPL2" s="881"/>
      <c r="LPM2" s="881"/>
      <c r="LPN2" s="881"/>
      <c r="LPO2" s="881"/>
      <c r="LPP2" s="881"/>
      <c r="LPQ2" s="881"/>
      <c r="LPR2" s="881"/>
      <c r="LPS2" s="881"/>
      <c r="LPT2" s="881"/>
      <c r="LPU2" s="881"/>
      <c r="LPV2" s="881"/>
      <c r="LPW2" s="881"/>
      <c r="LPX2" s="881"/>
      <c r="LPY2" s="881"/>
      <c r="LPZ2" s="881"/>
      <c r="LQA2" s="881"/>
      <c r="LQB2" s="881"/>
      <c r="LQC2" s="881"/>
      <c r="LQD2" s="881"/>
      <c r="LQE2" s="881"/>
      <c r="LQF2" s="881"/>
      <c r="LQG2" s="881"/>
      <c r="LQH2" s="881"/>
      <c r="LQI2" s="881"/>
      <c r="LQJ2" s="881"/>
      <c r="LQK2" s="881"/>
      <c r="LQL2" s="881"/>
      <c r="LQM2" s="881"/>
      <c r="LQN2" s="881"/>
      <c r="LQO2" s="881"/>
      <c r="LQP2" s="881"/>
      <c r="LQQ2" s="881"/>
      <c r="LQR2" s="881"/>
      <c r="LQS2" s="881"/>
      <c r="LQT2" s="881"/>
      <c r="LQU2" s="881"/>
      <c r="LQV2" s="881"/>
      <c r="LQW2" s="881"/>
      <c r="LQX2" s="881"/>
      <c r="LQY2" s="881"/>
      <c r="LQZ2" s="881"/>
      <c r="LRA2" s="881"/>
      <c r="LRB2" s="881"/>
      <c r="LRC2" s="881"/>
      <c r="LRD2" s="881"/>
      <c r="LRE2" s="881"/>
      <c r="LRF2" s="881"/>
      <c r="LRG2" s="881"/>
      <c r="LRH2" s="881"/>
      <c r="LRI2" s="881"/>
      <c r="LRJ2" s="881"/>
      <c r="LRK2" s="881"/>
      <c r="LRL2" s="881"/>
      <c r="LRM2" s="881"/>
      <c r="LRN2" s="881"/>
      <c r="LRO2" s="881"/>
      <c r="LRP2" s="881"/>
      <c r="LRQ2" s="881"/>
      <c r="LRR2" s="881"/>
      <c r="LRS2" s="881"/>
      <c r="LRT2" s="881"/>
      <c r="LRU2" s="881"/>
      <c r="LRV2" s="881"/>
      <c r="LRW2" s="881"/>
      <c r="LRX2" s="881"/>
      <c r="LRY2" s="881"/>
      <c r="LRZ2" s="881"/>
      <c r="LSA2" s="881"/>
      <c r="LSB2" s="881"/>
      <c r="LSC2" s="881"/>
      <c r="LSD2" s="881"/>
      <c r="LSE2" s="881"/>
      <c r="LSF2" s="881"/>
      <c r="LSG2" s="881"/>
      <c r="LSH2" s="881"/>
      <c r="LSI2" s="881"/>
      <c r="LSJ2" s="881"/>
      <c r="LSK2" s="881"/>
      <c r="LSL2" s="881"/>
      <c r="LSM2" s="881"/>
      <c r="LSN2" s="881"/>
      <c r="LSO2" s="881"/>
      <c r="LSP2" s="881"/>
      <c r="LSQ2" s="881"/>
      <c r="LSR2" s="881"/>
      <c r="LSS2" s="881"/>
      <c r="LST2" s="881"/>
      <c r="LSU2" s="881"/>
      <c r="LSV2" s="881"/>
      <c r="LSW2" s="881"/>
      <c r="LSX2" s="881"/>
      <c r="LSY2" s="881"/>
      <c r="LSZ2" s="881"/>
      <c r="LTA2" s="881"/>
      <c r="LTB2" s="881"/>
      <c r="LTC2" s="881"/>
      <c r="LTD2" s="881"/>
      <c r="LTE2" s="881"/>
      <c r="LTF2" s="881"/>
      <c r="LTG2" s="881"/>
      <c r="LTH2" s="881"/>
      <c r="LTI2" s="881"/>
      <c r="LTJ2" s="881"/>
      <c r="LTK2" s="881"/>
      <c r="LTL2" s="881"/>
      <c r="LTM2" s="881"/>
      <c r="LTN2" s="881"/>
      <c r="LTO2" s="881"/>
      <c r="LTP2" s="881"/>
      <c r="LTQ2" s="881"/>
      <c r="LTR2" s="881"/>
      <c r="LTS2" s="881"/>
      <c r="LTT2" s="881"/>
      <c r="LTU2" s="881"/>
      <c r="LTV2" s="881"/>
      <c r="LTW2" s="881"/>
      <c r="LTX2" s="881"/>
      <c r="LTY2" s="881"/>
      <c r="LTZ2" s="881"/>
      <c r="LUA2" s="881"/>
      <c r="LUB2" s="881"/>
      <c r="LUC2" s="881"/>
      <c r="LUD2" s="881"/>
      <c r="LUE2" s="881"/>
      <c r="LUF2" s="881"/>
      <c r="LUG2" s="881"/>
      <c r="LUH2" s="881"/>
      <c r="LUI2" s="881"/>
      <c r="LUJ2" s="881"/>
      <c r="LUK2" s="881"/>
      <c r="LUL2" s="881"/>
      <c r="LUM2" s="881"/>
      <c r="LUN2" s="881"/>
      <c r="LUO2" s="881"/>
      <c r="LUP2" s="881"/>
      <c r="LUQ2" s="881"/>
      <c r="LUR2" s="881"/>
      <c r="LUS2" s="881"/>
      <c r="LUT2" s="881"/>
      <c r="LUU2" s="881"/>
      <c r="LUV2" s="881"/>
      <c r="LUW2" s="881"/>
      <c r="LUX2" s="881"/>
      <c r="LUY2" s="881"/>
      <c r="LUZ2" s="881"/>
      <c r="LVA2" s="881"/>
      <c r="LVB2" s="881"/>
      <c r="LVC2" s="881"/>
      <c r="LVD2" s="881"/>
      <c r="LVE2" s="881"/>
      <c r="LVF2" s="881"/>
      <c r="LVG2" s="881"/>
      <c r="LVH2" s="881"/>
      <c r="LVI2" s="881"/>
      <c r="LVJ2" s="881"/>
      <c r="LVK2" s="881"/>
      <c r="LVL2" s="881"/>
      <c r="LVM2" s="881"/>
      <c r="LVN2" s="881"/>
      <c r="LVO2" s="881"/>
      <c r="LVP2" s="881"/>
      <c r="LVQ2" s="881"/>
      <c r="LVR2" s="881"/>
      <c r="LVS2" s="881"/>
      <c r="LVT2" s="881"/>
      <c r="LVU2" s="881"/>
      <c r="LVV2" s="881"/>
      <c r="LVW2" s="881"/>
      <c r="LVX2" s="881"/>
      <c r="LVY2" s="881"/>
      <c r="LVZ2" s="881"/>
      <c r="LWA2" s="881"/>
      <c r="LWB2" s="881"/>
      <c r="LWC2" s="881"/>
      <c r="LWD2" s="881"/>
      <c r="LWE2" s="881"/>
      <c r="LWF2" s="881"/>
      <c r="LWG2" s="881"/>
      <c r="LWH2" s="881"/>
      <c r="LWI2" s="881"/>
      <c r="LWJ2" s="881"/>
      <c r="LWK2" s="881"/>
      <c r="LWL2" s="881"/>
      <c r="LWM2" s="881"/>
      <c r="LWN2" s="881"/>
      <c r="LWO2" s="881"/>
      <c r="LWP2" s="881"/>
      <c r="LWQ2" s="881"/>
      <c r="LWR2" s="881"/>
      <c r="LWS2" s="881"/>
      <c r="LWT2" s="881"/>
      <c r="LWU2" s="881"/>
      <c r="LWV2" s="881"/>
      <c r="LWW2" s="881"/>
      <c r="LWX2" s="881"/>
      <c r="LWY2" s="881"/>
      <c r="LWZ2" s="881"/>
      <c r="LXA2" s="881"/>
      <c r="LXB2" s="881"/>
      <c r="LXC2" s="881"/>
      <c r="LXD2" s="881"/>
      <c r="LXE2" s="881"/>
      <c r="LXF2" s="881"/>
      <c r="LXG2" s="881"/>
      <c r="LXH2" s="881"/>
      <c r="LXI2" s="881"/>
      <c r="LXJ2" s="881"/>
      <c r="LXK2" s="881"/>
      <c r="LXL2" s="881"/>
      <c r="LXM2" s="881"/>
      <c r="LXN2" s="881"/>
      <c r="LXO2" s="881"/>
      <c r="LXP2" s="881"/>
      <c r="LXQ2" s="881"/>
      <c r="LXR2" s="881"/>
      <c r="LXS2" s="881"/>
      <c r="LXT2" s="881"/>
      <c r="LXU2" s="881"/>
      <c r="LXV2" s="881"/>
      <c r="LXW2" s="881"/>
      <c r="LXX2" s="881"/>
      <c r="LXY2" s="881"/>
      <c r="LXZ2" s="881"/>
      <c r="LYA2" s="881"/>
      <c r="LYB2" s="881"/>
      <c r="LYC2" s="881"/>
      <c r="LYD2" s="881"/>
      <c r="LYE2" s="881"/>
      <c r="LYF2" s="881"/>
      <c r="LYG2" s="881"/>
      <c r="LYH2" s="881"/>
      <c r="LYI2" s="881"/>
      <c r="LYJ2" s="881"/>
      <c r="LYK2" s="881"/>
      <c r="LYL2" s="881"/>
      <c r="LYM2" s="881"/>
      <c r="LYN2" s="881"/>
      <c r="LYO2" s="881"/>
      <c r="LYP2" s="881"/>
      <c r="LYQ2" s="881"/>
      <c r="LYR2" s="881"/>
      <c r="LYS2" s="881"/>
      <c r="LYT2" s="881"/>
      <c r="LYU2" s="881"/>
      <c r="LYV2" s="881"/>
      <c r="LYW2" s="881"/>
      <c r="LYX2" s="881"/>
      <c r="LYY2" s="881"/>
      <c r="LYZ2" s="881"/>
      <c r="LZA2" s="881"/>
      <c r="LZB2" s="881"/>
      <c r="LZC2" s="881"/>
      <c r="LZD2" s="881"/>
      <c r="LZE2" s="881"/>
      <c r="LZF2" s="881"/>
      <c r="LZG2" s="881"/>
      <c r="LZH2" s="881"/>
      <c r="LZI2" s="881"/>
      <c r="LZJ2" s="881"/>
      <c r="LZK2" s="881"/>
      <c r="LZL2" s="881"/>
      <c r="LZM2" s="881"/>
      <c r="LZN2" s="881"/>
      <c r="LZO2" s="881"/>
      <c r="LZP2" s="881"/>
      <c r="LZQ2" s="881"/>
      <c r="LZR2" s="881"/>
      <c r="LZS2" s="881"/>
      <c r="LZT2" s="881"/>
      <c r="LZU2" s="881"/>
      <c r="LZV2" s="881"/>
      <c r="LZW2" s="881"/>
      <c r="LZX2" s="881"/>
      <c r="LZY2" s="881"/>
      <c r="LZZ2" s="881"/>
      <c r="MAA2" s="881"/>
      <c r="MAB2" s="881"/>
      <c r="MAC2" s="881"/>
      <c r="MAD2" s="881"/>
      <c r="MAE2" s="881"/>
      <c r="MAF2" s="881"/>
      <c r="MAG2" s="881"/>
      <c r="MAH2" s="881"/>
      <c r="MAI2" s="881"/>
      <c r="MAJ2" s="881"/>
      <c r="MAK2" s="881"/>
      <c r="MAL2" s="881"/>
      <c r="MAM2" s="881"/>
      <c r="MAN2" s="881"/>
      <c r="MAO2" s="881"/>
      <c r="MAP2" s="881"/>
      <c r="MAQ2" s="881"/>
      <c r="MAR2" s="881"/>
      <c r="MAS2" s="881"/>
      <c r="MAT2" s="881"/>
      <c r="MAU2" s="881"/>
      <c r="MAV2" s="881"/>
      <c r="MAW2" s="881"/>
      <c r="MAX2" s="881"/>
      <c r="MAY2" s="881"/>
      <c r="MAZ2" s="881"/>
      <c r="MBA2" s="881"/>
      <c r="MBB2" s="881"/>
      <c r="MBC2" s="881"/>
      <c r="MBD2" s="881"/>
      <c r="MBE2" s="881"/>
      <c r="MBF2" s="881"/>
      <c r="MBG2" s="881"/>
      <c r="MBH2" s="881"/>
      <c r="MBI2" s="881"/>
      <c r="MBJ2" s="881"/>
      <c r="MBK2" s="881"/>
      <c r="MBL2" s="881"/>
      <c r="MBM2" s="881"/>
      <c r="MBN2" s="881"/>
      <c r="MBO2" s="881"/>
      <c r="MBP2" s="881"/>
      <c r="MBQ2" s="881"/>
      <c r="MBR2" s="881"/>
      <c r="MBS2" s="881"/>
      <c r="MBT2" s="881"/>
      <c r="MBU2" s="881"/>
      <c r="MBV2" s="881"/>
      <c r="MBW2" s="881"/>
      <c r="MBX2" s="881"/>
      <c r="MBY2" s="881"/>
      <c r="MBZ2" s="881"/>
      <c r="MCA2" s="881"/>
      <c r="MCB2" s="881"/>
      <c r="MCC2" s="881"/>
      <c r="MCD2" s="881"/>
      <c r="MCE2" s="881"/>
      <c r="MCF2" s="881"/>
      <c r="MCG2" s="881"/>
      <c r="MCH2" s="881"/>
      <c r="MCI2" s="881"/>
      <c r="MCJ2" s="881"/>
      <c r="MCK2" s="881"/>
      <c r="MCL2" s="881"/>
      <c r="MCM2" s="881"/>
      <c r="MCN2" s="881"/>
      <c r="MCO2" s="881"/>
      <c r="MCP2" s="881"/>
      <c r="MCQ2" s="881"/>
      <c r="MCR2" s="881"/>
      <c r="MCS2" s="881"/>
      <c r="MCT2" s="881"/>
      <c r="MCU2" s="881"/>
      <c r="MCV2" s="881"/>
      <c r="MCW2" s="881"/>
      <c r="MCX2" s="881"/>
      <c r="MCY2" s="881"/>
      <c r="MCZ2" s="881"/>
      <c r="MDA2" s="881"/>
      <c r="MDB2" s="881"/>
      <c r="MDC2" s="881"/>
      <c r="MDD2" s="881"/>
      <c r="MDE2" s="881"/>
      <c r="MDF2" s="881"/>
      <c r="MDG2" s="881"/>
      <c r="MDH2" s="881"/>
      <c r="MDI2" s="881"/>
      <c r="MDJ2" s="881"/>
      <c r="MDK2" s="881"/>
      <c r="MDL2" s="881"/>
      <c r="MDM2" s="881"/>
      <c r="MDN2" s="881"/>
      <c r="MDO2" s="881"/>
      <c r="MDP2" s="881"/>
      <c r="MDQ2" s="881"/>
      <c r="MDR2" s="881"/>
      <c r="MDS2" s="881"/>
      <c r="MDT2" s="881"/>
      <c r="MDU2" s="881"/>
      <c r="MDV2" s="881"/>
      <c r="MDW2" s="881"/>
      <c r="MDX2" s="881"/>
      <c r="MDY2" s="881"/>
      <c r="MDZ2" s="881"/>
      <c r="MEA2" s="881"/>
      <c r="MEB2" s="881"/>
      <c r="MEC2" s="881"/>
      <c r="MED2" s="881"/>
      <c r="MEE2" s="881"/>
      <c r="MEF2" s="881"/>
      <c r="MEG2" s="881"/>
      <c r="MEH2" s="881"/>
      <c r="MEI2" s="881"/>
      <c r="MEJ2" s="881"/>
      <c r="MEK2" s="881"/>
      <c r="MEL2" s="881"/>
      <c r="MEM2" s="881"/>
      <c r="MEN2" s="881"/>
      <c r="MEO2" s="881"/>
      <c r="MEP2" s="881"/>
      <c r="MEQ2" s="881"/>
      <c r="MER2" s="881"/>
      <c r="MES2" s="881"/>
      <c r="MET2" s="881"/>
      <c r="MEU2" s="881"/>
      <c r="MEV2" s="881"/>
      <c r="MEW2" s="881"/>
      <c r="MEX2" s="881"/>
      <c r="MEY2" s="881"/>
      <c r="MEZ2" s="881"/>
      <c r="MFA2" s="881"/>
      <c r="MFB2" s="881"/>
      <c r="MFC2" s="881"/>
      <c r="MFD2" s="881"/>
      <c r="MFE2" s="881"/>
      <c r="MFF2" s="881"/>
      <c r="MFG2" s="881"/>
      <c r="MFH2" s="881"/>
      <c r="MFI2" s="881"/>
      <c r="MFJ2" s="881"/>
      <c r="MFK2" s="881"/>
      <c r="MFL2" s="881"/>
      <c r="MFM2" s="881"/>
      <c r="MFN2" s="881"/>
      <c r="MFO2" s="881"/>
      <c r="MFP2" s="881"/>
      <c r="MFQ2" s="881"/>
      <c r="MFR2" s="881"/>
      <c r="MFS2" s="881"/>
      <c r="MFT2" s="881"/>
      <c r="MFU2" s="881"/>
      <c r="MFV2" s="881"/>
      <c r="MFW2" s="881"/>
      <c r="MFX2" s="881"/>
      <c r="MFY2" s="881"/>
      <c r="MFZ2" s="881"/>
      <c r="MGA2" s="881"/>
      <c r="MGB2" s="881"/>
      <c r="MGC2" s="881"/>
      <c r="MGD2" s="881"/>
      <c r="MGE2" s="881"/>
      <c r="MGF2" s="881"/>
      <c r="MGG2" s="881"/>
      <c r="MGH2" s="881"/>
      <c r="MGI2" s="881"/>
      <c r="MGJ2" s="881"/>
      <c r="MGK2" s="881"/>
      <c r="MGL2" s="881"/>
      <c r="MGM2" s="881"/>
      <c r="MGN2" s="881"/>
      <c r="MGO2" s="881"/>
      <c r="MGP2" s="881"/>
      <c r="MGQ2" s="881"/>
      <c r="MGR2" s="881"/>
      <c r="MGS2" s="881"/>
      <c r="MGT2" s="881"/>
      <c r="MGU2" s="881"/>
      <c r="MGV2" s="881"/>
      <c r="MGW2" s="881"/>
      <c r="MGX2" s="881"/>
      <c r="MGY2" s="881"/>
      <c r="MGZ2" s="881"/>
      <c r="MHA2" s="881"/>
      <c r="MHB2" s="881"/>
      <c r="MHC2" s="881"/>
      <c r="MHD2" s="881"/>
      <c r="MHE2" s="881"/>
      <c r="MHF2" s="881"/>
      <c r="MHG2" s="881"/>
      <c r="MHH2" s="881"/>
      <c r="MHI2" s="881"/>
      <c r="MHJ2" s="881"/>
      <c r="MHK2" s="881"/>
      <c r="MHL2" s="881"/>
      <c r="MHM2" s="881"/>
      <c r="MHN2" s="881"/>
      <c r="MHO2" s="881"/>
      <c r="MHP2" s="881"/>
      <c r="MHQ2" s="881"/>
      <c r="MHR2" s="881"/>
      <c r="MHS2" s="881"/>
      <c r="MHT2" s="881"/>
      <c r="MHU2" s="881"/>
      <c r="MHV2" s="881"/>
      <c r="MHW2" s="881"/>
      <c r="MHX2" s="881"/>
      <c r="MHY2" s="881"/>
      <c r="MHZ2" s="881"/>
      <c r="MIA2" s="881"/>
      <c r="MIB2" s="881"/>
      <c r="MIC2" s="881"/>
      <c r="MID2" s="881"/>
      <c r="MIE2" s="881"/>
      <c r="MIF2" s="881"/>
      <c r="MIG2" s="881"/>
      <c r="MIH2" s="881"/>
      <c r="MII2" s="881"/>
      <c r="MIJ2" s="881"/>
      <c r="MIK2" s="881"/>
      <c r="MIL2" s="881"/>
      <c r="MIM2" s="881"/>
      <c r="MIN2" s="881"/>
      <c r="MIO2" s="881"/>
      <c r="MIP2" s="881"/>
      <c r="MIQ2" s="881"/>
      <c r="MIR2" s="881"/>
      <c r="MIS2" s="881"/>
      <c r="MIT2" s="881"/>
      <c r="MIU2" s="881"/>
      <c r="MIV2" s="881"/>
      <c r="MIW2" s="881"/>
      <c r="MIX2" s="881"/>
      <c r="MIY2" s="881"/>
      <c r="MIZ2" s="881"/>
      <c r="MJA2" s="881"/>
      <c r="MJB2" s="881"/>
      <c r="MJC2" s="881"/>
      <c r="MJD2" s="881"/>
      <c r="MJE2" s="881"/>
      <c r="MJF2" s="881"/>
      <c r="MJG2" s="881"/>
      <c r="MJH2" s="881"/>
      <c r="MJI2" s="881"/>
      <c r="MJJ2" s="881"/>
      <c r="MJK2" s="881"/>
      <c r="MJL2" s="881"/>
      <c r="MJM2" s="881"/>
      <c r="MJN2" s="881"/>
      <c r="MJO2" s="881"/>
      <c r="MJP2" s="881"/>
      <c r="MJQ2" s="881"/>
      <c r="MJR2" s="881"/>
      <c r="MJS2" s="881"/>
      <c r="MJT2" s="881"/>
      <c r="MJU2" s="881"/>
      <c r="MJV2" s="881"/>
      <c r="MJW2" s="881"/>
      <c r="MJX2" s="881"/>
      <c r="MJY2" s="881"/>
      <c r="MJZ2" s="881"/>
      <c r="MKA2" s="881"/>
      <c r="MKB2" s="881"/>
      <c r="MKC2" s="881"/>
      <c r="MKD2" s="881"/>
      <c r="MKE2" s="881"/>
      <c r="MKF2" s="881"/>
      <c r="MKG2" s="881"/>
      <c r="MKH2" s="881"/>
      <c r="MKI2" s="881"/>
      <c r="MKJ2" s="881"/>
      <c r="MKK2" s="881"/>
      <c r="MKL2" s="881"/>
      <c r="MKM2" s="881"/>
      <c r="MKN2" s="881"/>
      <c r="MKO2" s="881"/>
      <c r="MKP2" s="881"/>
      <c r="MKQ2" s="881"/>
      <c r="MKR2" s="881"/>
      <c r="MKS2" s="881"/>
      <c r="MKT2" s="881"/>
      <c r="MKU2" s="881"/>
      <c r="MKV2" s="881"/>
      <c r="MKW2" s="881"/>
      <c r="MKX2" s="881"/>
      <c r="MKY2" s="881"/>
      <c r="MKZ2" s="881"/>
      <c r="MLA2" s="881"/>
      <c r="MLB2" s="881"/>
      <c r="MLC2" s="881"/>
      <c r="MLD2" s="881"/>
      <c r="MLE2" s="881"/>
      <c r="MLF2" s="881"/>
      <c r="MLG2" s="881"/>
      <c r="MLH2" s="881"/>
      <c r="MLI2" s="881"/>
      <c r="MLJ2" s="881"/>
      <c r="MLK2" s="881"/>
      <c r="MLL2" s="881"/>
      <c r="MLM2" s="881"/>
      <c r="MLN2" s="881"/>
      <c r="MLO2" s="881"/>
      <c r="MLP2" s="881"/>
      <c r="MLQ2" s="881"/>
      <c r="MLR2" s="881"/>
      <c r="MLS2" s="881"/>
      <c r="MLT2" s="881"/>
      <c r="MLU2" s="881"/>
      <c r="MLV2" s="881"/>
      <c r="MLW2" s="881"/>
      <c r="MLX2" s="881"/>
      <c r="MLY2" s="881"/>
      <c r="MLZ2" s="881"/>
      <c r="MMA2" s="881"/>
      <c r="MMB2" s="881"/>
      <c r="MMC2" s="881"/>
      <c r="MMD2" s="881"/>
      <c r="MME2" s="881"/>
      <c r="MMF2" s="881"/>
      <c r="MMG2" s="881"/>
      <c r="MMH2" s="881"/>
      <c r="MMI2" s="881"/>
      <c r="MMJ2" s="881"/>
      <c r="MMK2" s="881"/>
      <c r="MML2" s="881"/>
      <c r="MMM2" s="881"/>
      <c r="MMN2" s="881"/>
      <c r="MMO2" s="881"/>
      <c r="MMP2" s="881"/>
      <c r="MMQ2" s="881"/>
      <c r="MMR2" s="881"/>
      <c r="MMS2" s="881"/>
      <c r="MMT2" s="881"/>
      <c r="MMU2" s="881"/>
      <c r="MMV2" s="881"/>
      <c r="MMW2" s="881"/>
      <c r="MMX2" s="881"/>
      <c r="MMY2" s="881"/>
      <c r="MMZ2" s="881"/>
      <c r="MNA2" s="881"/>
      <c r="MNB2" s="881"/>
      <c r="MNC2" s="881"/>
      <c r="MND2" s="881"/>
      <c r="MNE2" s="881"/>
      <c r="MNF2" s="881"/>
      <c r="MNG2" s="881"/>
      <c r="MNH2" s="881"/>
      <c r="MNI2" s="881"/>
      <c r="MNJ2" s="881"/>
      <c r="MNK2" s="881"/>
      <c r="MNL2" s="881"/>
      <c r="MNM2" s="881"/>
      <c r="MNN2" s="881"/>
      <c r="MNO2" s="881"/>
      <c r="MNP2" s="881"/>
      <c r="MNQ2" s="881"/>
      <c r="MNR2" s="881"/>
      <c r="MNS2" s="881"/>
      <c r="MNT2" s="881"/>
      <c r="MNU2" s="881"/>
      <c r="MNV2" s="881"/>
      <c r="MNW2" s="881"/>
      <c r="MNX2" s="881"/>
      <c r="MNY2" s="881"/>
      <c r="MNZ2" s="881"/>
      <c r="MOA2" s="881"/>
      <c r="MOB2" s="881"/>
      <c r="MOC2" s="881"/>
      <c r="MOD2" s="881"/>
      <c r="MOE2" s="881"/>
      <c r="MOF2" s="881"/>
      <c r="MOG2" s="881"/>
      <c r="MOH2" s="881"/>
      <c r="MOI2" s="881"/>
      <c r="MOJ2" s="881"/>
      <c r="MOK2" s="881"/>
      <c r="MOL2" s="881"/>
      <c r="MOM2" s="881"/>
      <c r="MON2" s="881"/>
      <c r="MOO2" s="881"/>
      <c r="MOP2" s="881"/>
      <c r="MOQ2" s="881"/>
      <c r="MOR2" s="881"/>
      <c r="MOS2" s="881"/>
      <c r="MOT2" s="881"/>
      <c r="MOU2" s="881"/>
      <c r="MOV2" s="881"/>
      <c r="MOW2" s="881"/>
      <c r="MOX2" s="881"/>
      <c r="MOY2" s="881"/>
      <c r="MOZ2" s="881"/>
      <c r="MPA2" s="881"/>
      <c r="MPB2" s="881"/>
      <c r="MPC2" s="881"/>
      <c r="MPD2" s="881"/>
      <c r="MPE2" s="881"/>
      <c r="MPF2" s="881"/>
      <c r="MPG2" s="881"/>
      <c r="MPH2" s="881"/>
      <c r="MPI2" s="881"/>
      <c r="MPJ2" s="881"/>
      <c r="MPK2" s="881"/>
      <c r="MPL2" s="881"/>
      <c r="MPM2" s="881"/>
      <c r="MPN2" s="881"/>
      <c r="MPO2" s="881"/>
      <c r="MPP2" s="881"/>
      <c r="MPQ2" s="881"/>
      <c r="MPR2" s="881"/>
      <c r="MPS2" s="881"/>
      <c r="MPT2" s="881"/>
      <c r="MPU2" s="881"/>
      <c r="MPV2" s="881"/>
      <c r="MPW2" s="881"/>
      <c r="MPX2" s="881"/>
      <c r="MPY2" s="881"/>
      <c r="MPZ2" s="881"/>
      <c r="MQA2" s="881"/>
      <c r="MQB2" s="881"/>
      <c r="MQC2" s="881"/>
      <c r="MQD2" s="881"/>
      <c r="MQE2" s="881"/>
      <c r="MQF2" s="881"/>
      <c r="MQG2" s="881"/>
      <c r="MQH2" s="881"/>
      <c r="MQI2" s="881"/>
      <c r="MQJ2" s="881"/>
      <c r="MQK2" s="881"/>
      <c r="MQL2" s="881"/>
      <c r="MQM2" s="881"/>
      <c r="MQN2" s="881"/>
      <c r="MQO2" s="881"/>
      <c r="MQP2" s="881"/>
      <c r="MQQ2" s="881"/>
      <c r="MQR2" s="881"/>
      <c r="MQS2" s="881"/>
      <c r="MQT2" s="881"/>
      <c r="MQU2" s="881"/>
      <c r="MQV2" s="881"/>
      <c r="MQW2" s="881"/>
      <c r="MQX2" s="881"/>
      <c r="MQY2" s="881"/>
      <c r="MQZ2" s="881"/>
      <c r="MRA2" s="881"/>
      <c r="MRB2" s="881"/>
      <c r="MRC2" s="881"/>
      <c r="MRD2" s="881"/>
      <c r="MRE2" s="881"/>
      <c r="MRF2" s="881"/>
      <c r="MRG2" s="881"/>
      <c r="MRH2" s="881"/>
      <c r="MRI2" s="881"/>
      <c r="MRJ2" s="881"/>
      <c r="MRK2" s="881"/>
      <c r="MRL2" s="881"/>
      <c r="MRM2" s="881"/>
      <c r="MRN2" s="881"/>
      <c r="MRO2" s="881"/>
      <c r="MRP2" s="881"/>
      <c r="MRQ2" s="881"/>
      <c r="MRR2" s="881"/>
      <c r="MRS2" s="881"/>
      <c r="MRT2" s="881"/>
      <c r="MRU2" s="881"/>
      <c r="MRV2" s="881"/>
      <c r="MRW2" s="881"/>
      <c r="MRX2" s="881"/>
      <c r="MRY2" s="881"/>
      <c r="MRZ2" s="881"/>
      <c r="MSA2" s="881"/>
      <c r="MSB2" s="881"/>
      <c r="MSC2" s="881"/>
      <c r="MSD2" s="881"/>
      <c r="MSE2" s="881"/>
      <c r="MSF2" s="881"/>
      <c r="MSG2" s="881"/>
      <c r="MSH2" s="881"/>
      <c r="MSI2" s="881"/>
      <c r="MSJ2" s="881"/>
      <c r="MSK2" s="881"/>
      <c r="MSL2" s="881"/>
      <c r="MSM2" s="881"/>
      <c r="MSN2" s="881"/>
      <c r="MSO2" s="881"/>
      <c r="MSP2" s="881"/>
      <c r="MSQ2" s="881"/>
      <c r="MSR2" s="881"/>
      <c r="MSS2" s="881"/>
      <c r="MST2" s="881"/>
      <c r="MSU2" s="881"/>
      <c r="MSV2" s="881"/>
      <c r="MSW2" s="881"/>
      <c r="MSX2" s="881"/>
      <c r="MSY2" s="881"/>
      <c r="MSZ2" s="881"/>
      <c r="MTA2" s="881"/>
      <c r="MTB2" s="881"/>
      <c r="MTC2" s="881"/>
      <c r="MTD2" s="881"/>
      <c r="MTE2" s="881"/>
      <c r="MTF2" s="881"/>
      <c r="MTG2" s="881"/>
      <c r="MTH2" s="881"/>
      <c r="MTI2" s="881"/>
      <c r="MTJ2" s="881"/>
      <c r="MTK2" s="881"/>
      <c r="MTL2" s="881"/>
      <c r="MTM2" s="881"/>
      <c r="MTN2" s="881"/>
      <c r="MTO2" s="881"/>
      <c r="MTP2" s="881"/>
      <c r="MTQ2" s="881"/>
      <c r="MTR2" s="881"/>
      <c r="MTS2" s="881"/>
      <c r="MTT2" s="881"/>
      <c r="MTU2" s="881"/>
      <c r="MTV2" s="881"/>
      <c r="MTW2" s="881"/>
      <c r="MTX2" s="881"/>
      <c r="MTY2" s="881"/>
      <c r="MTZ2" s="881"/>
      <c r="MUA2" s="881"/>
      <c r="MUB2" s="881"/>
      <c r="MUC2" s="881"/>
      <c r="MUD2" s="881"/>
      <c r="MUE2" s="881"/>
      <c r="MUF2" s="881"/>
      <c r="MUG2" s="881"/>
      <c r="MUH2" s="881"/>
      <c r="MUI2" s="881"/>
      <c r="MUJ2" s="881"/>
      <c r="MUK2" s="881"/>
      <c r="MUL2" s="881"/>
      <c r="MUM2" s="881"/>
      <c r="MUN2" s="881"/>
      <c r="MUO2" s="881"/>
      <c r="MUP2" s="881"/>
      <c r="MUQ2" s="881"/>
      <c r="MUR2" s="881"/>
      <c r="MUS2" s="881"/>
      <c r="MUT2" s="881"/>
      <c r="MUU2" s="881"/>
      <c r="MUV2" s="881"/>
      <c r="MUW2" s="881"/>
      <c r="MUX2" s="881"/>
      <c r="MUY2" s="881"/>
      <c r="MUZ2" s="881"/>
      <c r="MVA2" s="881"/>
      <c r="MVB2" s="881"/>
      <c r="MVC2" s="881"/>
      <c r="MVD2" s="881"/>
      <c r="MVE2" s="881"/>
      <c r="MVF2" s="881"/>
      <c r="MVG2" s="881"/>
      <c r="MVH2" s="881"/>
      <c r="MVI2" s="881"/>
      <c r="MVJ2" s="881"/>
      <c r="MVK2" s="881"/>
      <c r="MVL2" s="881"/>
      <c r="MVM2" s="881"/>
      <c r="MVN2" s="881"/>
      <c r="MVO2" s="881"/>
      <c r="MVP2" s="881"/>
      <c r="MVQ2" s="881"/>
      <c r="MVR2" s="881"/>
      <c r="MVS2" s="881"/>
      <c r="MVT2" s="881"/>
      <c r="MVU2" s="881"/>
      <c r="MVV2" s="881"/>
      <c r="MVW2" s="881"/>
      <c r="MVX2" s="881"/>
      <c r="MVY2" s="881"/>
      <c r="MVZ2" s="881"/>
      <c r="MWA2" s="881"/>
      <c r="MWB2" s="881"/>
      <c r="MWC2" s="881"/>
      <c r="MWD2" s="881"/>
      <c r="MWE2" s="881"/>
      <c r="MWF2" s="881"/>
      <c r="MWG2" s="881"/>
      <c r="MWH2" s="881"/>
      <c r="MWI2" s="881"/>
      <c r="MWJ2" s="881"/>
      <c r="MWK2" s="881"/>
      <c r="MWL2" s="881"/>
      <c r="MWM2" s="881"/>
      <c r="MWN2" s="881"/>
      <c r="MWO2" s="881"/>
      <c r="MWP2" s="881"/>
      <c r="MWQ2" s="881"/>
      <c r="MWR2" s="881"/>
      <c r="MWS2" s="881"/>
      <c r="MWT2" s="881"/>
      <c r="MWU2" s="881"/>
      <c r="MWV2" s="881"/>
      <c r="MWW2" s="881"/>
      <c r="MWX2" s="881"/>
      <c r="MWY2" s="881"/>
      <c r="MWZ2" s="881"/>
      <c r="MXA2" s="881"/>
      <c r="MXB2" s="881"/>
      <c r="MXC2" s="881"/>
      <c r="MXD2" s="881"/>
      <c r="MXE2" s="881"/>
      <c r="MXF2" s="881"/>
      <c r="MXG2" s="881"/>
      <c r="MXH2" s="881"/>
      <c r="MXI2" s="881"/>
      <c r="MXJ2" s="881"/>
      <c r="MXK2" s="881"/>
      <c r="MXL2" s="881"/>
      <c r="MXM2" s="881"/>
      <c r="MXN2" s="881"/>
      <c r="MXO2" s="881"/>
      <c r="MXP2" s="881"/>
      <c r="MXQ2" s="881"/>
      <c r="MXR2" s="881"/>
      <c r="MXS2" s="881"/>
      <c r="MXT2" s="881"/>
      <c r="MXU2" s="881"/>
      <c r="MXV2" s="881"/>
      <c r="MXW2" s="881"/>
      <c r="MXX2" s="881"/>
      <c r="MXY2" s="881"/>
      <c r="MXZ2" s="881"/>
      <c r="MYA2" s="881"/>
      <c r="MYB2" s="881"/>
      <c r="MYC2" s="881"/>
      <c r="MYD2" s="881"/>
      <c r="MYE2" s="881"/>
      <c r="MYF2" s="881"/>
      <c r="MYG2" s="881"/>
      <c r="MYH2" s="881"/>
      <c r="MYI2" s="881"/>
      <c r="MYJ2" s="881"/>
      <c r="MYK2" s="881"/>
      <c r="MYL2" s="881"/>
      <c r="MYM2" s="881"/>
      <c r="MYN2" s="881"/>
      <c r="MYO2" s="881"/>
      <c r="MYP2" s="881"/>
      <c r="MYQ2" s="881"/>
      <c r="MYR2" s="881"/>
      <c r="MYS2" s="881"/>
      <c r="MYT2" s="881"/>
      <c r="MYU2" s="881"/>
      <c r="MYV2" s="881"/>
      <c r="MYW2" s="881"/>
      <c r="MYX2" s="881"/>
      <c r="MYY2" s="881"/>
      <c r="MYZ2" s="881"/>
      <c r="MZA2" s="881"/>
      <c r="MZB2" s="881"/>
      <c r="MZC2" s="881"/>
      <c r="MZD2" s="881"/>
      <c r="MZE2" s="881"/>
      <c r="MZF2" s="881"/>
      <c r="MZG2" s="881"/>
      <c r="MZH2" s="881"/>
      <c r="MZI2" s="881"/>
      <c r="MZJ2" s="881"/>
      <c r="MZK2" s="881"/>
      <c r="MZL2" s="881"/>
      <c r="MZM2" s="881"/>
      <c r="MZN2" s="881"/>
      <c r="MZO2" s="881"/>
      <c r="MZP2" s="881"/>
      <c r="MZQ2" s="881"/>
      <c r="MZR2" s="881"/>
      <c r="MZS2" s="881"/>
      <c r="MZT2" s="881"/>
      <c r="MZU2" s="881"/>
      <c r="MZV2" s="881"/>
      <c r="MZW2" s="881"/>
      <c r="MZX2" s="881"/>
      <c r="MZY2" s="881"/>
      <c r="MZZ2" s="881"/>
      <c r="NAA2" s="881"/>
      <c r="NAB2" s="881"/>
      <c r="NAC2" s="881"/>
      <c r="NAD2" s="881"/>
      <c r="NAE2" s="881"/>
      <c r="NAF2" s="881"/>
      <c r="NAG2" s="881"/>
      <c r="NAH2" s="881"/>
      <c r="NAI2" s="881"/>
      <c r="NAJ2" s="881"/>
      <c r="NAK2" s="881"/>
      <c r="NAL2" s="881"/>
      <c r="NAM2" s="881"/>
      <c r="NAN2" s="881"/>
      <c r="NAO2" s="881"/>
      <c r="NAP2" s="881"/>
      <c r="NAQ2" s="881"/>
      <c r="NAR2" s="881"/>
      <c r="NAS2" s="881"/>
      <c r="NAT2" s="881"/>
      <c r="NAU2" s="881"/>
      <c r="NAV2" s="881"/>
      <c r="NAW2" s="881"/>
      <c r="NAX2" s="881"/>
      <c r="NAY2" s="881"/>
      <c r="NAZ2" s="881"/>
      <c r="NBA2" s="881"/>
      <c r="NBB2" s="881"/>
      <c r="NBC2" s="881"/>
      <c r="NBD2" s="881"/>
      <c r="NBE2" s="881"/>
      <c r="NBF2" s="881"/>
      <c r="NBG2" s="881"/>
      <c r="NBH2" s="881"/>
      <c r="NBI2" s="881"/>
      <c r="NBJ2" s="881"/>
      <c r="NBK2" s="881"/>
      <c r="NBL2" s="881"/>
      <c r="NBM2" s="881"/>
      <c r="NBN2" s="881"/>
      <c r="NBO2" s="881"/>
      <c r="NBP2" s="881"/>
      <c r="NBQ2" s="881"/>
      <c r="NBR2" s="881"/>
      <c r="NBS2" s="881"/>
      <c r="NBT2" s="881"/>
      <c r="NBU2" s="881"/>
      <c r="NBV2" s="881"/>
      <c r="NBW2" s="881"/>
      <c r="NBX2" s="881"/>
      <c r="NBY2" s="881"/>
      <c r="NBZ2" s="881"/>
      <c r="NCA2" s="881"/>
      <c r="NCB2" s="881"/>
      <c r="NCC2" s="881"/>
      <c r="NCD2" s="881"/>
      <c r="NCE2" s="881"/>
      <c r="NCF2" s="881"/>
      <c r="NCG2" s="881"/>
      <c r="NCH2" s="881"/>
      <c r="NCI2" s="881"/>
      <c r="NCJ2" s="881"/>
      <c r="NCK2" s="881"/>
      <c r="NCL2" s="881"/>
      <c r="NCM2" s="881"/>
      <c r="NCN2" s="881"/>
      <c r="NCO2" s="881"/>
      <c r="NCP2" s="881"/>
      <c r="NCQ2" s="881"/>
      <c r="NCR2" s="881"/>
      <c r="NCS2" s="881"/>
      <c r="NCT2" s="881"/>
      <c r="NCU2" s="881"/>
      <c r="NCV2" s="881"/>
      <c r="NCW2" s="881"/>
      <c r="NCX2" s="881"/>
      <c r="NCY2" s="881"/>
      <c r="NCZ2" s="881"/>
      <c r="NDA2" s="881"/>
      <c r="NDB2" s="881"/>
      <c r="NDC2" s="881"/>
      <c r="NDD2" s="881"/>
      <c r="NDE2" s="881"/>
      <c r="NDF2" s="881"/>
      <c r="NDG2" s="881"/>
      <c r="NDH2" s="881"/>
      <c r="NDI2" s="881"/>
      <c r="NDJ2" s="881"/>
      <c r="NDK2" s="881"/>
      <c r="NDL2" s="881"/>
      <c r="NDM2" s="881"/>
      <c r="NDN2" s="881"/>
      <c r="NDO2" s="881"/>
      <c r="NDP2" s="881"/>
      <c r="NDQ2" s="881"/>
      <c r="NDR2" s="881"/>
      <c r="NDS2" s="881"/>
      <c r="NDT2" s="881"/>
      <c r="NDU2" s="881"/>
      <c r="NDV2" s="881"/>
      <c r="NDW2" s="881"/>
      <c r="NDX2" s="881"/>
      <c r="NDY2" s="881"/>
      <c r="NDZ2" s="881"/>
      <c r="NEA2" s="881"/>
      <c r="NEB2" s="881"/>
      <c r="NEC2" s="881"/>
      <c r="NED2" s="881"/>
      <c r="NEE2" s="881"/>
      <c r="NEF2" s="881"/>
      <c r="NEG2" s="881"/>
      <c r="NEH2" s="881"/>
      <c r="NEI2" s="881"/>
      <c r="NEJ2" s="881"/>
      <c r="NEK2" s="881"/>
      <c r="NEL2" s="881"/>
      <c r="NEM2" s="881"/>
      <c r="NEN2" s="881"/>
      <c r="NEO2" s="881"/>
      <c r="NEP2" s="881"/>
      <c r="NEQ2" s="881"/>
      <c r="NER2" s="881"/>
      <c r="NES2" s="881"/>
      <c r="NET2" s="881"/>
      <c r="NEU2" s="881"/>
      <c r="NEV2" s="881"/>
      <c r="NEW2" s="881"/>
      <c r="NEX2" s="881"/>
      <c r="NEY2" s="881"/>
      <c r="NEZ2" s="881"/>
      <c r="NFA2" s="881"/>
      <c r="NFB2" s="881"/>
      <c r="NFC2" s="881"/>
      <c r="NFD2" s="881"/>
      <c r="NFE2" s="881"/>
      <c r="NFF2" s="881"/>
      <c r="NFG2" s="881"/>
      <c r="NFH2" s="881"/>
      <c r="NFI2" s="881"/>
      <c r="NFJ2" s="881"/>
      <c r="NFK2" s="881"/>
      <c r="NFL2" s="881"/>
      <c r="NFM2" s="881"/>
      <c r="NFN2" s="881"/>
      <c r="NFO2" s="881"/>
      <c r="NFP2" s="881"/>
      <c r="NFQ2" s="881"/>
      <c r="NFR2" s="881"/>
      <c r="NFS2" s="881"/>
      <c r="NFT2" s="881"/>
      <c r="NFU2" s="881"/>
      <c r="NFV2" s="881"/>
      <c r="NFW2" s="881"/>
      <c r="NFX2" s="881"/>
      <c r="NFY2" s="881"/>
      <c r="NFZ2" s="881"/>
      <c r="NGA2" s="881"/>
      <c r="NGB2" s="881"/>
      <c r="NGC2" s="881"/>
      <c r="NGD2" s="881"/>
      <c r="NGE2" s="881"/>
      <c r="NGF2" s="881"/>
      <c r="NGG2" s="881"/>
      <c r="NGH2" s="881"/>
      <c r="NGI2" s="881"/>
      <c r="NGJ2" s="881"/>
      <c r="NGK2" s="881"/>
      <c r="NGL2" s="881"/>
      <c r="NGM2" s="881"/>
      <c r="NGN2" s="881"/>
      <c r="NGO2" s="881"/>
      <c r="NGP2" s="881"/>
      <c r="NGQ2" s="881"/>
      <c r="NGR2" s="881"/>
      <c r="NGS2" s="881"/>
      <c r="NGT2" s="881"/>
      <c r="NGU2" s="881"/>
      <c r="NGV2" s="881"/>
      <c r="NGW2" s="881"/>
      <c r="NGX2" s="881"/>
      <c r="NGY2" s="881"/>
      <c r="NGZ2" s="881"/>
      <c r="NHA2" s="881"/>
      <c r="NHB2" s="881"/>
      <c r="NHC2" s="881"/>
      <c r="NHD2" s="881"/>
      <c r="NHE2" s="881"/>
      <c r="NHF2" s="881"/>
      <c r="NHG2" s="881"/>
      <c r="NHH2" s="881"/>
      <c r="NHI2" s="881"/>
      <c r="NHJ2" s="881"/>
      <c r="NHK2" s="881"/>
      <c r="NHL2" s="881"/>
      <c r="NHM2" s="881"/>
      <c r="NHN2" s="881"/>
      <c r="NHO2" s="881"/>
      <c r="NHP2" s="881"/>
      <c r="NHQ2" s="881"/>
      <c r="NHR2" s="881"/>
      <c r="NHS2" s="881"/>
      <c r="NHT2" s="881"/>
      <c r="NHU2" s="881"/>
      <c r="NHV2" s="881"/>
      <c r="NHW2" s="881"/>
      <c r="NHX2" s="881"/>
      <c r="NHY2" s="881"/>
      <c r="NHZ2" s="881"/>
      <c r="NIA2" s="881"/>
      <c r="NIB2" s="881"/>
      <c r="NIC2" s="881"/>
      <c r="NID2" s="881"/>
      <c r="NIE2" s="881"/>
      <c r="NIF2" s="881"/>
      <c r="NIG2" s="881"/>
      <c r="NIH2" s="881"/>
      <c r="NII2" s="881"/>
      <c r="NIJ2" s="881"/>
      <c r="NIK2" s="881"/>
      <c r="NIL2" s="881"/>
      <c r="NIM2" s="881"/>
      <c r="NIN2" s="881"/>
      <c r="NIO2" s="881"/>
      <c r="NIP2" s="881"/>
      <c r="NIQ2" s="881"/>
      <c r="NIR2" s="881"/>
      <c r="NIS2" s="881"/>
      <c r="NIT2" s="881"/>
      <c r="NIU2" s="881"/>
      <c r="NIV2" s="881"/>
      <c r="NIW2" s="881"/>
      <c r="NIX2" s="881"/>
      <c r="NIY2" s="881"/>
      <c r="NIZ2" s="881"/>
      <c r="NJA2" s="881"/>
      <c r="NJB2" s="881"/>
      <c r="NJC2" s="881"/>
      <c r="NJD2" s="881"/>
      <c r="NJE2" s="881"/>
      <c r="NJF2" s="881"/>
      <c r="NJG2" s="881"/>
      <c r="NJH2" s="881"/>
      <c r="NJI2" s="881"/>
      <c r="NJJ2" s="881"/>
      <c r="NJK2" s="881"/>
      <c r="NJL2" s="881"/>
      <c r="NJM2" s="881"/>
      <c r="NJN2" s="881"/>
      <c r="NJO2" s="881"/>
      <c r="NJP2" s="881"/>
      <c r="NJQ2" s="881"/>
      <c r="NJR2" s="881"/>
      <c r="NJS2" s="881"/>
      <c r="NJT2" s="881"/>
      <c r="NJU2" s="881"/>
      <c r="NJV2" s="881"/>
      <c r="NJW2" s="881"/>
      <c r="NJX2" s="881"/>
      <c r="NJY2" s="881"/>
      <c r="NJZ2" s="881"/>
      <c r="NKA2" s="881"/>
      <c r="NKB2" s="881"/>
      <c r="NKC2" s="881"/>
      <c r="NKD2" s="881"/>
      <c r="NKE2" s="881"/>
      <c r="NKF2" s="881"/>
      <c r="NKG2" s="881"/>
      <c r="NKH2" s="881"/>
      <c r="NKI2" s="881"/>
      <c r="NKJ2" s="881"/>
      <c r="NKK2" s="881"/>
      <c r="NKL2" s="881"/>
      <c r="NKM2" s="881"/>
      <c r="NKN2" s="881"/>
      <c r="NKO2" s="881"/>
      <c r="NKP2" s="881"/>
      <c r="NKQ2" s="881"/>
      <c r="NKR2" s="881"/>
      <c r="NKS2" s="881"/>
      <c r="NKT2" s="881"/>
      <c r="NKU2" s="881"/>
      <c r="NKV2" s="881"/>
      <c r="NKW2" s="881"/>
      <c r="NKX2" s="881"/>
      <c r="NKY2" s="881"/>
      <c r="NKZ2" s="881"/>
      <c r="NLA2" s="881"/>
      <c r="NLB2" s="881"/>
      <c r="NLC2" s="881"/>
      <c r="NLD2" s="881"/>
      <c r="NLE2" s="881"/>
      <c r="NLF2" s="881"/>
      <c r="NLG2" s="881"/>
      <c r="NLH2" s="881"/>
      <c r="NLI2" s="881"/>
      <c r="NLJ2" s="881"/>
      <c r="NLK2" s="881"/>
      <c r="NLL2" s="881"/>
      <c r="NLM2" s="881"/>
      <c r="NLN2" s="881"/>
      <c r="NLO2" s="881"/>
      <c r="NLP2" s="881"/>
      <c r="NLQ2" s="881"/>
      <c r="NLR2" s="881"/>
      <c r="NLS2" s="881"/>
      <c r="NLT2" s="881"/>
      <c r="NLU2" s="881"/>
      <c r="NLV2" s="881"/>
      <c r="NLW2" s="881"/>
      <c r="NLX2" s="881"/>
      <c r="NLY2" s="881"/>
      <c r="NLZ2" s="881"/>
      <c r="NMA2" s="881"/>
      <c r="NMB2" s="881"/>
      <c r="NMC2" s="881"/>
      <c r="NMD2" s="881"/>
      <c r="NME2" s="881"/>
      <c r="NMF2" s="881"/>
      <c r="NMG2" s="881"/>
      <c r="NMH2" s="881"/>
      <c r="NMI2" s="881"/>
      <c r="NMJ2" s="881"/>
      <c r="NMK2" s="881"/>
      <c r="NML2" s="881"/>
      <c r="NMM2" s="881"/>
      <c r="NMN2" s="881"/>
      <c r="NMO2" s="881"/>
      <c r="NMP2" s="881"/>
      <c r="NMQ2" s="881"/>
      <c r="NMR2" s="881"/>
      <c r="NMS2" s="881"/>
      <c r="NMT2" s="881"/>
      <c r="NMU2" s="881"/>
      <c r="NMV2" s="881"/>
      <c r="NMW2" s="881"/>
      <c r="NMX2" s="881"/>
      <c r="NMY2" s="881"/>
      <c r="NMZ2" s="881"/>
      <c r="NNA2" s="881"/>
      <c r="NNB2" s="881"/>
      <c r="NNC2" s="881"/>
      <c r="NND2" s="881"/>
      <c r="NNE2" s="881"/>
      <c r="NNF2" s="881"/>
      <c r="NNG2" s="881"/>
      <c r="NNH2" s="881"/>
      <c r="NNI2" s="881"/>
      <c r="NNJ2" s="881"/>
      <c r="NNK2" s="881"/>
      <c r="NNL2" s="881"/>
      <c r="NNM2" s="881"/>
      <c r="NNN2" s="881"/>
      <c r="NNO2" s="881"/>
      <c r="NNP2" s="881"/>
      <c r="NNQ2" s="881"/>
      <c r="NNR2" s="881"/>
      <c r="NNS2" s="881"/>
      <c r="NNT2" s="881"/>
      <c r="NNU2" s="881"/>
      <c r="NNV2" s="881"/>
      <c r="NNW2" s="881"/>
      <c r="NNX2" s="881"/>
      <c r="NNY2" s="881"/>
      <c r="NNZ2" s="881"/>
      <c r="NOA2" s="881"/>
      <c r="NOB2" s="881"/>
      <c r="NOC2" s="881"/>
      <c r="NOD2" s="881"/>
      <c r="NOE2" s="881"/>
      <c r="NOF2" s="881"/>
      <c r="NOG2" s="881"/>
      <c r="NOH2" s="881"/>
      <c r="NOI2" s="881"/>
      <c r="NOJ2" s="881"/>
      <c r="NOK2" s="881"/>
      <c r="NOL2" s="881"/>
      <c r="NOM2" s="881"/>
      <c r="NON2" s="881"/>
      <c r="NOO2" s="881"/>
      <c r="NOP2" s="881"/>
      <c r="NOQ2" s="881"/>
      <c r="NOR2" s="881"/>
      <c r="NOS2" s="881"/>
      <c r="NOT2" s="881"/>
      <c r="NOU2" s="881"/>
      <c r="NOV2" s="881"/>
      <c r="NOW2" s="881"/>
      <c r="NOX2" s="881"/>
      <c r="NOY2" s="881"/>
      <c r="NOZ2" s="881"/>
      <c r="NPA2" s="881"/>
      <c r="NPB2" s="881"/>
      <c r="NPC2" s="881"/>
      <c r="NPD2" s="881"/>
      <c r="NPE2" s="881"/>
      <c r="NPF2" s="881"/>
      <c r="NPG2" s="881"/>
      <c r="NPH2" s="881"/>
      <c r="NPI2" s="881"/>
      <c r="NPJ2" s="881"/>
      <c r="NPK2" s="881"/>
      <c r="NPL2" s="881"/>
      <c r="NPM2" s="881"/>
      <c r="NPN2" s="881"/>
      <c r="NPO2" s="881"/>
      <c r="NPP2" s="881"/>
      <c r="NPQ2" s="881"/>
      <c r="NPR2" s="881"/>
      <c r="NPS2" s="881"/>
      <c r="NPT2" s="881"/>
      <c r="NPU2" s="881"/>
      <c r="NPV2" s="881"/>
      <c r="NPW2" s="881"/>
      <c r="NPX2" s="881"/>
      <c r="NPY2" s="881"/>
      <c r="NPZ2" s="881"/>
      <c r="NQA2" s="881"/>
      <c r="NQB2" s="881"/>
      <c r="NQC2" s="881"/>
      <c r="NQD2" s="881"/>
      <c r="NQE2" s="881"/>
      <c r="NQF2" s="881"/>
      <c r="NQG2" s="881"/>
      <c r="NQH2" s="881"/>
      <c r="NQI2" s="881"/>
      <c r="NQJ2" s="881"/>
      <c r="NQK2" s="881"/>
      <c r="NQL2" s="881"/>
      <c r="NQM2" s="881"/>
      <c r="NQN2" s="881"/>
      <c r="NQO2" s="881"/>
      <c r="NQP2" s="881"/>
      <c r="NQQ2" s="881"/>
      <c r="NQR2" s="881"/>
      <c r="NQS2" s="881"/>
      <c r="NQT2" s="881"/>
      <c r="NQU2" s="881"/>
      <c r="NQV2" s="881"/>
      <c r="NQW2" s="881"/>
      <c r="NQX2" s="881"/>
      <c r="NQY2" s="881"/>
      <c r="NQZ2" s="881"/>
      <c r="NRA2" s="881"/>
      <c r="NRB2" s="881"/>
      <c r="NRC2" s="881"/>
      <c r="NRD2" s="881"/>
      <c r="NRE2" s="881"/>
      <c r="NRF2" s="881"/>
      <c r="NRG2" s="881"/>
      <c r="NRH2" s="881"/>
      <c r="NRI2" s="881"/>
      <c r="NRJ2" s="881"/>
      <c r="NRK2" s="881"/>
      <c r="NRL2" s="881"/>
      <c r="NRM2" s="881"/>
      <c r="NRN2" s="881"/>
      <c r="NRO2" s="881"/>
      <c r="NRP2" s="881"/>
      <c r="NRQ2" s="881"/>
      <c r="NRR2" s="881"/>
      <c r="NRS2" s="881"/>
      <c r="NRT2" s="881"/>
      <c r="NRU2" s="881"/>
      <c r="NRV2" s="881"/>
      <c r="NRW2" s="881"/>
      <c r="NRX2" s="881"/>
      <c r="NRY2" s="881"/>
      <c r="NRZ2" s="881"/>
      <c r="NSA2" s="881"/>
      <c r="NSB2" s="881"/>
      <c r="NSC2" s="881"/>
      <c r="NSD2" s="881"/>
      <c r="NSE2" s="881"/>
      <c r="NSF2" s="881"/>
      <c r="NSG2" s="881"/>
      <c r="NSH2" s="881"/>
      <c r="NSI2" s="881"/>
      <c r="NSJ2" s="881"/>
      <c r="NSK2" s="881"/>
      <c r="NSL2" s="881"/>
      <c r="NSM2" s="881"/>
      <c r="NSN2" s="881"/>
      <c r="NSO2" s="881"/>
      <c r="NSP2" s="881"/>
      <c r="NSQ2" s="881"/>
      <c r="NSR2" s="881"/>
      <c r="NSS2" s="881"/>
      <c r="NST2" s="881"/>
      <c r="NSU2" s="881"/>
      <c r="NSV2" s="881"/>
      <c r="NSW2" s="881"/>
      <c r="NSX2" s="881"/>
      <c r="NSY2" s="881"/>
      <c r="NSZ2" s="881"/>
      <c r="NTA2" s="881"/>
      <c r="NTB2" s="881"/>
      <c r="NTC2" s="881"/>
      <c r="NTD2" s="881"/>
      <c r="NTE2" s="881"/>
      <c r="NTF2" s="881"/>
      <c r="NTG2" s="881"/>
      <c r="NTH2" s="881"/>
      <c r="NTI2" s="881"/>
      <c r="NTJ2" s="881"/>
      <c r="NTK2" s="881"/>
      <c r="NTL2" s="881"/>
      <c r="NTM2" s="881"/>
      <c r="NTN2" s="881"/>
      <c r="NTO2" s="881"/>
      <c r="NTP2" s="881"/>
      <c r="NTQ2" s="881"/>
      <c r="NTR2" s="881"/>
      <c r="NTS2" s="881"/>
      <c r="NTT2" s="881"/>
      <c r="NTU2" s="881"/>
      <c r="NTV2" s="881"/>
      <c r="NTW2" s="881"/>
      <c r="NTX2" s="881"/>
      <c r="NTY2" s="881"/>
      <c r="NTZ2" s="881"/>
      <c r="NUA2" s="881"/>
      <c r="NUB2" s="881"/>
      <c r="NUC2" s="881"/>
      <c r="NUD2" s="881"/>
      <c r="NUE2" s="881"/>
      <c r="NUF2" s="881"/>
      <c r="NUG2" s="881"/>
      <c r="NUH2" s="881"/>
      <c r="NUI2" s="881"/>
      <c r="NUJ2" s="881"/>
      <c r="NUK2" s="881"/>
      <c r="NUL2" s="881"/>
      <c r="NUM2" s="881"/>
      <c r="NUN2" s="881"/>
      <c r="NUO2" s="881"/>
      <c r="NUP2" s="881"/>
      <c r="NUQ2" s="881"/>
      <c r="NUR2" s="881"/>
      <c r="NUS2" s="881"/>
      <c r="NUT2" s="881"/>
      <c r="NUU2" s="881"/>
      <c r="NUV2" s="881"/>
      <c r="NUW2" s="881"/>
      <c r="NUX2" s="881"/>
      <c r="NUY2" s="881"/>
      <c r="NUZ2" s="881"/>
      <c r="NVA2" s="881"/>
      <c r="NVB2" s="881"/>
      <c r="NVC2" s="881"/>
      <c r="NVD2" s="881"/>
      <c r="NVE2" s="881"/>
      <c r="NVF2" s="881"/>
      <c r="NVG2" s="881"/>
      <c r="NVH2" s="881"/>
      <c r="NVI2" s="881"/>
      <c r="NVJ2" s="881"/>
      <c r="NVK2" s="881"/>
      <c r="NVL2" s="881"/>
      <c r="NVM2" s="881"/>
      <c r="NVN2" s="881"/>
      <c r="NVO2" s="881"/>
      <c r="NVP2" s="881"/>
      <c r="NVQ2" s="881"/>
      <c r="NVR2" s="881"/>
      <c r="NVS2" s="881"/>
      <c r="NVT2" s="881"/>
      <c r="NVU2" s="881"/>
      <c r="NVV2" s="881"/>
      <c r="NVW2" s="881"/>
      <c r="NVX2" s="881"/>
      <c r="NVY2" s="881"/>
      <c r="NVZ2" s="881"/>
      <c r="NWA2" s="881"/>
      <c r="NWB2" s="881"/>
      <c r="NWC2" s="881"/>
      <c r="NWD2" s="881"/>
      <c r="NWE2" s="881"/>
      <c r="NWF2" s="881"/>
      <c r="NWG2" s="881"/>
      <c r="NWH2" s="881"/>
      <c r="NWI2" s="881"/>
      <c r="NWJ2" s="881"/>
      <c r="NWK2" s="881"/>
      <c r="NWL2" s="881"/>
      <c r="NWM2" s="881"/>
      <c r="NWN2" s="881"/>
      <c r="NWO2" s="881"/>
      <c r="NWP2" s="881"/>
      <c r="NWQ2" s="881"/>
      <c r="NWR2" s="881"/>
      <c r="NWS2" s="881"/>
      <c r="NWT2" s="881"/>
      <c r="NWU2" s="881"/>
      <c r="NWV2" s="881"/>
      <c r="NWW2" s="881"/>
      <c r="NWX2" s="881"/>
      <c r="NWY2" s="881"/>
      <c r="NWZ2" s="881"/>
      <c r="NXA2" s="881"/>
      <c r="NXB2" s="881"/>
      <c r="NXC2" s="881"/>
      <c r="NXD2" s="881"/>
      <c r="NXE2" s="881"/>
      <c r="NXF2" s="881"/>
      <c r="NXG2" s="881"/>
      <c r="NXH2" s="881"/>
      <c r="NXI2" s="881"/>
      <c r="NXJ2" s="881"/>
      <c r="NXK2" s="881"/>
      <c r="NXL2" s="881"/>
      <c r="NXM2" s="881"/>
      <c r="NXN2" s="881"/>
      <c r="NXO2" s="881"/>
      <c r="NXP2" s="881"/>
      <c r="NXQ2" s="881"/>
      <c r="NXR2" s="881"/>
      <c r="NXS2" s="881"/>
      <c r="NXT2" s="881"/>
      <c r="NXU2" s="881"/>
      <c r="NXV2" s="881"/>
      <c r="NXW2" s="881"/>
      <c r="NXX2" s="881"/>
      <c r="NXY2" s="881"/>
      <c r="NXZ2" s="881"/>
      <c r="NYA2" s="881"/>
      <c r="NYB2" s="881"/>
      <c r="NYC2" s="881"/>
      <c r="NYD2" s="881"/>
      <c r="NYE2" s="881"/>
      <c r="NYF2" s="881"/>
      <c r="NYG2" s="881"/>
      <c r="NYH2" s="881"/>
      <c r="NYI2" s="881"/>
      <c r="NYJ2" s="881"/>
      <c r="NYK2" s="881"/>
      <c r="NYL2" s="881"/>
      <c r="NYM2" s="881"/>
      <c r="NYN2" s="881"/>
      <c r="NYO2" s="881"/>
      <c r="NYP2" s="881"/>
      <c r="NYQ2" s="881"/>
      <c r="NYR2" s="881"/>
      <c r="NYS2" s="881"/>
      <c r="NYT2" s="881"/>
      <c r="NYU2" s="881"/>
      <c r="NYV2" s="881"/>
      <c r="NYW2" s="881"/>
      <c r="NYX2" s="881"/>
      <c r="NYY2" s="881"/>
      <c r="NYZ2" s="881"/>
      <c r="NZA2" s="881"/>
      <c r="NZB2" s="881"/>
      <c r="NZC2" s="881"/>
      <c r="NZD2" s="881"/>
      <c r="NZE2" s="881"/>
      <c r="NZF2" s="881"/>
      <c r="NZG2" s="881"/>
      <c r="NZH2" s="881"/>
      <c r="NZI2" s="881"/>
      <c r="NZJ2" s="881"/>
      <c r="NZK2" s="881"/>
      <c r="NZL2" s="881"/>
      <c r="NZM2" s="881"/>
      <c r="NZN2" s="881"/>
      <c r="NZO2" s="881"/>
      <c r="NZP2" s="881"/>
      <c r="NZQ2" s="881"/>
      <c r="NZR2" s="881"/>
      <c r="NZS2" s="881"/>
      <c r="NZT2" s="881"/>
      <c r="NZU2" s="881"/>
      <c r="NZV2" s="881"/>
      <c r="NZW2" s="881"/>
      <c r="NZX2" s="881"/>
      <c r="NZY2" s="881"/>
      <c r="NZZ2" s="881"/>
      <c r="OAA2" s="881"/>
      <c r="OAB2" s="881"/>
      <c r="OAC2" s="881"/>
      <c r="OAD2" s="881"/>
      <c r="OAE2" s="881"/>
      <c r="OAF2" s="881"/>
      <c r="OAG2" s="881"/>
      <c r="OAH2" s="881"/>
      <c r="OAI2" s="881"/>
      <c r="OAJ2" s="881"/>
      <c r="OAK2" s="881"/>
      <c r="OAL2" s="881"/>
      <c r="OAM2" s="881"/>
      <c r="OAN2" s="881"/>
      <c r="OAO2" s="881"/>
      <c r="OAP2" s="881"/>
      <c r="OAQ2" s="881"/>
      <c r="OAR2" s="881"/>
      <c r="OAS2" s="881"/>
      <c r="OAT2" s="881"/>
      <c r="OAU2" s="881"/>
      <c r="OAV2" s="881"/>
      <c r="OAW2" s="881"/>
      <c r="OAX2" s="881"/>
      <c r="OAY2" s="881"/>
      <c r="OAZ2" s="881"/>
      <c r="OBA2" s="881"/>
      <c r="OBB2" s="881"/>
      <c r="OBC2" s="881"/>
      <c r="OBD2" s="881"/>
      <c r="OBE2" s="881"/>
      <c r="OBF2" s="881"/>
      <c r="OBG2" s="881"/>
      <c r="OBH2" s="881"/>
      <c r="OBI2" s="881"/>
      <c r="OBJ2" s="881"/>
      <c r="OBK2" s="881"/>
      <c r="OBL2" s="881"/>
      <c r="OBM2" s="881"/>
      <c r="OBN2" s="881"/>
      <c r="OBO2" s="881"/>
      <c r="OBP2" s="881"/>
      <c r="OBQ2" s="881"/>
      <c r="OBR2" s="881"/>
      <c r="OBS2" s="881"/>
      <c r="OBT2" s="881"/>
      <c r="OBU2" s="881"/>
      <c r="OBV2" s="881"/>
      <c r="OBW2" s="881"/>
      <c r="OBX2" s="881"/>
      <c r="OBY2" s="881"/>
      <c r="OBZ2" s="881"/>
      <c r="OCA2" s="881"/>
      <c r="OCB2" s="881"/>
      <c r="OCC2" s="881"/>
      <c r="OCD2" s="881"/>
      <c r="OCE2" s="881"/>
      <c r="OCF2" s="881"/>
      <c r="OCG2" s="881"/>
      <c r="OCH2" s="881"/>
      <c r="OCI2" s="881"/>
      <c r="OCJ2" s="881"/>
      <c r="OCK2" s="881"/>
      <c r="OCL2" s="881"/>
      <c r="OCM2" s="881"/>
      <c r="OCN2" s="881"/>
      <c r="OCO2" s="881"/>
      <c r="OCP2" s="881"/>
      <c r="OCQ2" s="881"/>
      <c r="OCR2" s="881"/>
      <c r="OCS2" s="881"/>
      <c r="OCT2" s="881"/>
      <c r="OCU2" s="881"/>
      <c r="OCV2" s="881"/>
      <c r="OCW2" s="881"/>
      <c r="OCX2" s="881"/>
      <c r="OCY2" s="881"/>
      <c r="OCZ2" s="881"/>
      <c r="ODA2" s="881"/>
      <c r="ODB2" s="881"/>
      <c r="ODC2" s="881"/>
      <c r="ODD2" s="881"/>
      <c r="ODE2" s="881"/>
      <c r="ODF2" s="881"/>
      <c r="ODG2" s="881"/>
      <c r="ODH2" s="881"/>
      <c r="ODI2" s="881"/>
      <c r="ODJ2" s="881"/>
      <c r="ODK2" s="881"/>
      <c r="ODL2" s="881"/>
      <c r="ODM2" s="881"/>
      <c r="ODN2" s="881"/>
      <c r="ODO2" s="881"/>
      <c r="ODP2" s="881"/>
      <c r="ODQ2" s="881"/>
      <c r="ODR2" s="881"/>
      <c r="ODS2" s="881"/>
      <c r="ODT2" s="881"/>
      <c r="ODU2" s="881"/>
      <c r="ODV2" s="881"/>
      <c r="ODW2" s="881"/>
      <c r="ODX2" s="881"/>
      <c r="ODY2" s="881"/>
      <c r="ODZ2" s="881"/>
      <c r="OEA2" s="881"/>
      <c r="OEB2" s="881"/>
      <c r="OEC2" s="881"/>
      <c r="OED2" s="881"/>
      <c r="OEE2" s="881"/>
      <c r="OEF2" s="881"/>
      <c r="OEG2" s="881"/>
      <c r="OEH2" s="881"/>
      <c r="OEI2" s="881"/>
      <c r="OEJ2" s="881"/>
      <c r="OEK2" s="881"/>
      <c r="OEL2" s="881"/>
      <c r="OEM2" s="881"/>
      <c r="OEN2" s="881"/>
      <c r="OEO2" s="881"/>
      <c r="OEP2" s="881"/>
      <c r="OEQ2" s="881"/>
      <c r="OER2" s="881"/>
      <c r="OES2" s="881"/>
      <c r="OET2" s="881"/>
      <c r="OEU2" s="881"/>
      <c r="OEV2" s="881"/>
      <c r="OEW2" s="881"/>
      <c r="OEX2" s="881"/>
      <c r="OEY2" s="881"/>
      <c r="OEZ2" s="881"/>
      <c r="OFA2" s="881"/>
      <c r="OFB2" s="881"/>
      <c r="OFC2" s="881"/>
      <c r="OFD2" s="881"/>
      <c r="OFE2" s="881"/>
      <c r="OFF2" s="881"/>
      <c r="OFG2" s="881"/>
      <c r="OFH2" s="881"/>
      <c r="OFI2" s="881"/>
      <c r="OFJ2" s="881"/>
      <c r="OFK2" s="881"/>
      <c r="OFL2" s="881"/>
      <c r="OFM2" s="881"/>
      <c r="OFN2" s="881"/>
      <c r="OFO2" s="881"/>
      <c r="OFP2" s="881"/>
      <c r="OFQ2" s="881"/>
      <c r="OFR2" s="881"/>
      <c r="OFS2" s="881"/>
      <c r="OFT2" s="881"/>
      <c r="OFU2" s="881"/>
      <c r="OFV2" s="881"/>
      <c r="OFW2" s="881"/>
      <c r="OFX2" s="881"/>
      <c r="OFY2" s="881"/>
      <c r="OFZ2" s="881"/>
      <c r="OGA2" s="881"/>
      <c r="OGB2" s="881"/>
      <c r="OGC2" s="881"/>
      <c r="OGD2" s="881"/>
      <c r="OGE2" s="881"/>
      <c r="OGF2" s="881"/>
      <c r="OGG2" s="881"/>
      <c r="OGH2" s="881"/>
      <c r="OGI2" s="881"/>
      <c r="OGJ2" s="881"/>
      <c r="OGK2" s="881"/>
      <c r="OGL2" s="881"/>
      <c r="OGM2" s="881"/>
      <c r="OGN2" s="881"/>
      <c r="OGO2" s="881"/>
      <c r="OGP2" s="881"/>
      <c r="OGQ2" s="881"/>
      <c r="OGR2" s="881"/>
      <c r="OGS2" s="881"/>
      <c r="OGT2" s="881"/>
      <c r="OGU2" s="881"/>
      <c r="OGV2" s="881"/>
      <c r="OGW2" s="881"/>
      <c r="OGX2" s="881"/>
      <c r="OGY2" s="881"/>
      <c r="OGZ2" s="881"/>
      <c r="OHA2" s="881"/>
      <c r="OHB2" s="881"/>
      <c r="OHC2" s="881"/>
      <c r="OHD2" s="881"/>
      <c r="OHE2" s="881"/>
      <c r="OHF2" s="881"/>
      <c r="OHG2" s="881"/>
      <c r="OHH2" s="881"/>
      <c r="OHI2" s="881"/>
      <c r="OHJ2" s="881"/>
      <c r="OHK2" s="881"/>
      <c r="OHL2" s="881"/>
      <c r="OHM2" s="881"/>
      <c r="OHN2" s="881"/>
      <c r="OHO2" s="881"/>
      <c r="OHP2" s="881"/>
      <c r="OHQ2" s="881"/>
      <c r="OHR2" s="881"/>
      <c r="OHS2" s="881"/>
      <c r="OHT2" s="881"/>
      <c r="OHU2" s="881"/>
      <c r="OHV2" s="881"/>
      <c r="OHW2" s="881"/>
      <c r="OHX2" s="881"/>
      <c r="OHY2" s="881"/>
      <c r="OHZ2" s="881"/>
      <c r="OIA2" s="881"/>
      <c r="OIB2" s="881"/>
      <c r="OIC2" s="881"/>
      <c r="OID2" s="881"/>
      <c r="OIE2" s="881"/>
      <c r="OIF2" s="881"/>
      <c r="OIG2" s="881"/>
      <c r="OIH2" s="881"/>
      <c r="OII2" s="881"/>
      <c r="OIJ2" s="881"/>
      <c r="OIK2" s="881"/>
      <c r="OIL2" s="881"/>
      <c r="OIM2" s="881"/>
      <c r="OIN2" s="881"/>
      <c r="OIO2" s="881"/>
      <c r="OIP2" s="881"/>
      <c r="OIQ2" s="881"/>
      <c r="OIR2" s="881"/>
      <c r="OIS2" s="881"/>
      <c r="OIT2" s="881"/>
      <c r="OIU2" s="881"/>
      <c r="OIV2" s="881"/>
      <c r="OIW2" s="881"/>
      <c r="OIX2" s="881"/>
      <c r="OIY2" s="881"/>
      <c r="OIZ2" s="881"/>
      <c r="OJA2" s="881"/>
      <c r="OJB2" s="881"/>
      <c r="OJC2" s="881"/>
      <c r="OJD2" s="881"/>
      <c r="OJE2" s="881"/>
      <c r="OJF2" s="881"/>
      <c r="OJG2" s="881"/>
      <c r="OJH2" s="881"/>
      <c r="OJI2" s="881"/>
      <c r="OJJ2" s="881"/>
      <c r="OJK2" s="881"/>
      <c r="OJL2" s="881"/>
      <c r="OJM2" s="881"/>
      <c r="OJN2" s="881"/>
      <c r="OJO2" s="881"/>
      <c r="OJP2" s="881"/>
      <c r="OJQ2" s="881"/>
      <c r="OJR2" s="881"/>
      <c r="OJS2" s="881"/>
      <c r="OJT2" s="881"/>
      <c r="OJU2" s="881"/>
      <c r="OJV2" s="881"/>
      <c r="OJW2" s="881"/>
      <c r="OJX2" s="881"/>
      <c r="OJY2" s="881"/>
      <c r="OJZ2" s="881"/>
      <c r="OKA2" s="881"/>
      <c r="OKB2" s="881"/>
      <c r="OKC2" s="881"/>
      <c r="OKD2" s="881"/>
      <c r="OKE2" s="881"/>
      <c r="OKF2" s="881"/>
      <c r="OKG2" s="881"/>
      <c r="OKH2" s="881"/>
      <c r="OKI2" s="881"/>
      <c r="OKJ2" s="881"/>
      <c r="OKK2" s="881"/>
      <c r="OKL2" s="881"/>
      <c r="OKM2" s="881"/>
      <c r="OKN2" s="881"/>
      <c r="OKO2" s="881"/>
      <c r="OKP2" s="881"/>
      <c r="OKQ2" s="881"/>
      <c r="OKR2" s="881"/>
      <c r="OKS2" s="881"/>
      <c r="OKT2" s="881"/>
      <c r="OKU2" s="881"/>
      <c r="OKV2" s="881"/>
      <c r="OKW2" s="881"/>
      <c r="OKX2" s="881"/>
      <c r="OKY2" s="881"/>
      <c r="OKZ2" s="881"/>
      <c r="OLA2" s="881"/>
      <c r="OLB2" s="881"/>
      <c r="OLC2" s="881"/>
      <c r="OLD2" s="881"/>
      <c r="OLE2" s="881"/>
      <c r="OLF2" s="881"/>
      <c r="OLG2" s="881"/>
      <c r="OLH2" s="881"/>
      <c r="OLI2" s="881"/>
      <c r="OLJ2" s="881"/>
      <c r="OLK2" s="881"/>
      <c r="OLL2" s="881"/>
      <c r="OLM2" s="881"/>
      <c r="OLN2" s="881"/>
      <c r="OLO2" s="881"/>
      <c r="OLP2" s="881"/>
      <c r="OLQ2" s="881"/>
      <c r="OLR2" s="881"/>
      <c r="OLS2" s="881"/>
      <c r="OLT2" s="881"/>
      <c r="OLU2" s="881"/>
      <c r="OLV2" s="881"/>
      <c r="OLW2" s="881"/>
      <c r="OLX2" s="881"/>
      <c r="OLY2" s="881"/>
      <c r="OLZ2" s="881"/>
      <c r="OMA2" s="881"/>
      <c r="OMB2" s="881"/>
      <c r="OMC2" s="881"/>
      <c r="OMD2" s="881"/>
      <c r="OME2" s="881"/>
      <c r="OMF2" s="881"/>
      <c r="OMG2" s="881"/>
      <c r="OMH2" s="881"/>
      <c r="OMI2" s="881"/>
      <c r="OMJ2" s="881"/>
      <c r="OMK2" s="881"/>
      <c r="OML2" s="881"/>
      <c r="OMM2" s="881"/>
      <c r="OMN2" s="881"/>
      <c r="OMO2" s="881"/>
      <c r="OMP2" s="881"/>
      <c r="OMQ2" s="881"/>
      <c r="OMR2" s="881"/>
      <c r="OMS2" s="881"/>
      <c r="OMT2" s="881"/>
      <c r="OMU2" s="881"/>
      <c r="OMV2" s="881"/>
      <c r="OMW2" s="881"/>
      <c r="OMX2" s="881"/>
      <c r="OMY2" s="881"/>
      <c r="OMZ2" s="881"/>
      <c r="ONA2" s="881"/>
      <c r="ONB2" s="881"/>
      <c r="ONC2" s="881"/>
      <c r="OND2" s="881"/>
      <c r="ONE2" s="881"/>
      <c r="ONF2" s="881"/>
      <c r="ONG2" s="881"/>
      <c r="ONH2" s="881"/>
      <c r="ONI2" s="881"/>
      <c r="ONJ2" s="881"/>
      <c r="ONK2" s="881"/>
      <c r="ONL2" s="881"/>
      <c r="ONM2" s="881"/>
      <c r="ONN2" s="881"/>
      <c r="ONO2" s="881"/>
      <c r="ONP2" s="881"/>
      <c r="ONQ2" s="881"/>
      <c r="ONR2" s="881"/>
      <c r="ONS2" s="881"/>
      <c r="ONT2" s="881"/>
      <c r="ONU2" s="881"/>
      <c r="ONV2" s="881"/>
      <c r="ONW2" s="881"/>
      <c r="ONX2" s="881"/>
      <c r="ONY2" s="881"/>
      <c r="ONZ2" s="881"/>
      <c r="OOA2" s="881"/>
      <c r="OOB2" s="881"/>
      <c r="OOC2" s="881"/>
      <c r="OOD2" s="881"/>
      <c r="OOE2" s="881"/>
      <c r="OOF2" s="881"/>
      <c r="OOG2" s="881"/>
      <c r="OOH2" s="881"/>
      <c r="OOI2" s="881"/>
      <c r="OOJ2" s="881"/>
      <c r="OOK2" s="881"/>
      <c r="OOL2" s="881"/>
      <c r="OOM2" s="881"/>
      <c r="OON2" s="881"/>
      <c r="OOO2" s="881"/>
      <c r="OOP2" s="881"/>
      <c r="OOQ2" s="881"/>
      <c r="OOR2" s="881"/>
      <c r="OOS2" s="881"/>
      <c r="OOT2" s="881"/>
      <c r="OOU2" s="881"/>
      <c r="OOV2" s="881"/>
      <c r="OOW2" s="881"/>
      <c r="OOX2" s="881"/>
      <c r="OOY2" s="881"/>
      <c r="OOZ2" s="881"/>
      <c r="OPA2" s="881"/>
      <c r="OPB2" s="881"/>
      <c r="OPC2" s="881"/>
      <c r="OPD2" s="881"/>
      <c r="OPE2" s="881"/>
      <c r="OPF2" s="881"/>
      <c r="OPG2" s="881"/>
      <c r="OPH2" s="881"/>
      <c r="OPI2" s="881"/>
      <c r="OPJ2" s="881"/>
      <c r="OPK2" s="881"/>
      <c r="OPL2" s="881"/>
      <c r="OPM2" s="881"/>
      <c r="OPN2" s="881"/>
      <c r="OPO2" s="881"/>
      <c r="OPP2" s="881"/>
      <c r="OPQ2" s="881"/>
      <c r="OPR2" s="881"/>
      <c r="OPS2" s="881"/>
      <c r="OPT2" s="881"/>
      <c r="OPU2" s="881"/>
      <c r="OPV2" s="881"/>
      <c r="OPW2" s="881"/>
      <c r="OPX2" s="881"/>
      <c r="OPY2" s="881"/>
      <c r="OPZ2" s="881"/>
      <c r="OQA2" s="881"/>
      <c r="OQB2" s="881"/>
      <c r="OQC2" s="881"/>
      <c r="OQD2" s="881"/>
      <c r="OQE2" s="881"/>
      <c r="OQF2" s="881"/>
      <c r="OQG2" s="881"/>
      <c r="OQH2" s="881"/>
      <c r="OQI2" s="881"/>
      <c r="OQJ2" s="881"/>
      <c r="OQK2" s="881"/>
      <c r="OQL2" s="881"/>
      <c r="OQM2" s="881"/>
      <c r="OQN2" s="881"/>
      <c r="OQO2" s="881"/>
      <c r="OQP2" s="881"/>
      <c r="OQQ2" s="881"/>
      <c r="OQR2" s="881"/>
      <c r="OQS2" s="881"/>
      <c r="OQT2" s="881"/>
      <c r="OQU2" s="881"/>
      <c r="OQV2" s="881"/>
      <c r="OQW2" s="881"/>
      <c r="OQX2" s="881"/>
      <c r="OQY2" s="881"/>
      <c r="OQZ2" s="881"/>
      <c r="ORA2" s="881"/>
      <c r="ORB2" s="881"/>
      <c r="ORC2" s="881"/>
      <c r="ORD2" s="881"/>
      <c r="ORE2" s="881"/>
      <c r="ORF2" s="881"/>
      <c r="ORG2" s="881"/>
      <c r="ORH2" s="881"/>
      <c r="ORI2" s="881"/>
      <c r="ORJ2" s="881"/>
      <c r="ORK2" s="881"/>
      <c r="ORL2" s="881"/>
      <c r="ORM2" s="881"/>
      <c r="ORN2" s="881"/>
      <c r="ORO2" s="881"/>
      <c r="ORP2" s="881"/>
      <c r="ORQ2" s="881"/>
      <c r="ORR2" s="881"/>
      <c r="ORS2" s="881"/>
      <c r="ORT2" s="881"/>
      <c r="ORU2" s="881"/>
      <c r="ORV2" s="881"/>
      <c r="ORW2" s="881"/>
      <c r="ORX2" s="881"/>
      <c r="ORY2" s="881"/>
      <c r="ORZ2" s="881"/>
      <c r="OSA2" s="881"/>
      <c r="OSB2" s="881"/>
      <c r="OSC2" s="881"/>
      <c r="OSD2" s="881"/>
      <c r="OSE2" s="881"/>
      <c r="OSF2" s="881"/>
      <c r="OSG2" s="881"/>
      <c r="OSH2" s="881"/>
      <c r="OSI2" s="881"/>
      <c r="OSJ2" s="881"/>
      <c r="OSK2" s="881"/>
      <c r="OSL2" s="881"/>
      <c r="OSM2" s="881"/>
      <c r="OSN2" s="881"/>
      <c r="OSO2" s="881"/>
      <c r="OSP2" s="881"/>
      <c r="OSQ2" s="881"/>
      <c r="OSR2" s="881"/>
      <c r="OSS2" s="881"/>
      <c r="OST2" s="881"/>
      <c r="OSU2" s="881"/>
      <c r="OSV2" s="881"/>
      <c r="OSW2" s="881"/>
      <c r="OSX2" s="881"/>
      <c r="OSY2" s="881"/>
      <c r="OSZ2" s="881"/>
      <c r="OTA2" s="881"/>
      <c r="OTB2" s="881"/>
      <c r="OTC2" s="881"/>
      <c r="OTD2" s="881"/>
      <c r="OTE2" s="881"/>
      <c r="OTF2" s="881"/>
      <c r="OTG2" s="881"/>
      <c r="OTH2" s="881"/>
      <c r="OTI2" s="881"/>
      <c r="OTJ2" s="881"/>
      <c r="OTK2" s="881"/>
      <c r="OTL2" s="881"/>
      <c r="OTM2" s="881"/>
      <c r="OTN2" s="881"/>
      <c r="OTO2" s="881"/>
      <c r="OTP2" s="881"/>
      <c r="OTQ2" s="881"/>
      <c r="OTR2" s="881"/>
      <c r="OTS2" s="881"/>
      <c r="OTT2" s="881"/>
      <c r="OTU2" s="881"/>
      <c r="OTV2" s="881"/>
      <c r="OTW2" s="881"/>
      <c r="OTX2" s="881"/>
      <c r="OTY2" s="881"/>
      <c r="OTZ2" s="881"/>
      <c r="OUA2" s="881"/>
      <c r="OUB2" s="881"/>
      <c r="OUC2" s="881"/>
      <c r="OUD2" s="881"/>
      <c r="OUE2" s="881"/>
      <c r="OUF2" s="881"/>
      <c r="OUG2" s="881"/>
      <c r="OUH2" s="881"/>
      <c r="OUI2" s="881"/>
      <c r="OUJ2" s="881"/>
      <c r="OUK2" s="881"/>
      <c r="OUL2" s="881"/>
      <c r="OUM2" s="881"/>
      <c r="OUN2" s="881"/>
      <c r="OUO2" s="881"/>
      <c r="OUP2" s="881"/>
      <c r="OUQ2" s="881"/>
      <c r="OUR2" s="881"/>
      <c r="OUS2" s="881"/>
      <c r="OUT2" s="881"/>
      <c r="OUU2" s="881"/>
      <c r="OUV2" s="881"/>
      <c r="OUW2" s="881"/>
      <c r="OUX2" s="881"/>
      <c r="OUY2" s="881"/>
      <c r="OUZ2" s="881"/>
      <c r="OVA2" s="881"/>
      <c r="OVB2" s="881"/>
      <c r="OVC2" s="881"/>
      <c r="OVD2" s="881"/>
      <c r="OVE2" s="881"/>
      <c r="OVF2" s="881"/>
      <c r="OVG2" s="881"/>
      <c r="OVH2" s="881"/>
      <c r="OVI2" s="881"/>
      <c r="OVJ2" s="881"/>
      <c r="OVK2" s="881"/>
      <c r="OVL2" s="881"/>
      <c r="OVM2" s="881"/>
      <c r="OVN2" s="881"/>
      <c r="OVO2" s="881"/>
      <c r="OVP2" s="881"/>
      <c r="OVQ2" s="881"/>
      <c r="OVR2" s="881"/>
      <c r="OVS2" s="881"/>
      <c r="OVT2" s="881"/>
      <c r="OVU2" s="881"/>
      <c r="OVV2" s="881"/>
      <c r="OVW2" s="881"/>
      <c r="OVX2" s="881"/>
      <c r="OVY2" s="881"/>
      <c r="OVZ2" s="881"/>
      <c r="OWA2" s="881"/>
      <c r="OWB2" s="881"/>
      <c r="OWC2" s="881"/>
      <c r="OWD2" s="881"/>
      <c r="OWE2" s="881"/>
      <c r="OWF2" s="881"/>
      <c r="OWG2" s="881"/>
      <c r="OWH2" s="881"/>
      <c r="OWI2" s="881"/>
      <c r="OWJ2" s="881"/>
      <c r="OWK2" s="881"/>
      <c r="OWL2" s="881"/>
      <c r="OWM2" s="881"/>
      <c r="OWN2" s="881"/>
      <c r="OWO2" s="881"/>
      <c r="OWP2" s="881"/>
      <c r="OWQ2" s="881"/>
      <c r="OWR2" s="881"/>
      <c r="OWS2" s="881"/>
      <c r="OWT2" s="881"/>
      <c r="OWU2" s="881"/>
      <c r="OWV2" s="881"/>
      <c r="OWW2" s="881"/>
      <c r="OWX2" s="881"/>
      <c r="OWY2" s="881"/>
      <c r="OWZ2" s="881"/>
      <c r="OXA2" s="881"/>
      <c r="OXB2" s="881"/>
      <c r="OXC2" s="881"/>
      <c r="OXD2" s="881"/>
      <c r="OXE2" s="881"/>
      <c r="OXF2" s="881"/>
      <c r="OXG2" s="881"/>
      <c r="OXH2" s="881"/>
      <c r="OXI2" s="881"/>
      <c r="OXJ2" s="881"/>
      <c r="OXK2" s="881"/>
      <c r="OXL2" s="881"/>
      <c r="OXM2" s="881"/>
      <c r="OXN2" s="881"/>
      <c r="OXO2" s="881"/>
      <c r="OXP2" s="881"/>
      <c r="OXQ2" s="881"/>
      <c r="OXR2" s="881"/>
      <c r="OXS2" s="881"/>
      <c r="OXT2" s="881"/>
      <c r="OXU2" s="881"/>
      <c r="OXV2" s="881"/>
      <c r="OXW2" s="881"/>
      <c r="OXX2" s="881"/>
      <c r="OXY2" s="881"/>
      <c r="OXZ2" s="881"/>
      <c r="OYA2" s="881"/>
      <c r="OYB2" s="881"/>
      <c r="OYC2" s="881"/>
      <c r="OYD2" s="881"/>
      <c r="OYE2" s="881"/>
      <c r="OYF2" s="881"/>
      <c r="OYG2" s="881"/>
      <c r="OYH2" s="881"/>
      <c r="OYI2" s="881"/>
      <c r="OYJ2" s="881"/>
      <c r="OYK2" s="881"/>
      <c r="OYL2" s="881"/>
      <c r="OYM2" s="881"/>
      <c r="OYN2" s="881"/>
      <c r="OYO2" s="881"/>
      <c r="OYP2" s="881"/>
      <c r="OYQ2" s="881"/>
      <c r="OYR2" s="881"/>
      <c r="OYS2" s="881"/>
      <c r="OYT2" s="881"/>
      <c r="OYU2" s="881"/>
      <c r="OYV2" s="881"/>
      <c r="OYW2" s="881"/>
      <c r="OYX2" s="881"/>
      <c r="OYY2" s="881"/>
      <c r="OYZ2" s="881"/>
      <c r="OZA2" s="881"/>
      <c r="OZB2" s="881"/>
      <c r="OZC2" s="881"/>
      <c r="OZD2" s="881"/>
      <c r="OZE2" s="881"/>
      <c r="OZF2" s="881"/>
      <c r="OZG2" s="881"/>
      <c r="OZH2" s="881"/>
      <c r="OZI2" s="881"/>
      <c r="OZJ2" s="881"/>
      <c r="OZK2" s="881"/>
      <c r="OZL2" s="881"/>
      <c r="OZM2" s="881"/>
      <c r="OZN2" s="881"/>
      <c r="OZO2" s="881"/>
      <c r="OZP2" s="881"/>
      <c r="OZQ2" s="881"/>
      <c r="OZR2" s="881"/>
      <c r="OZS2" s="881"/>
      <c r="OZT2" s="881"/>
      <c r="OZU2" s="881"/>
      <c r="OZV2" s="881"/>
      <c r="OZW2" s="881"/>
      <c r="OZX2" s="881"/>
      <c r="OZY2" s="881"/>
      <c r="OZZ2" s="881"/>
      <c r="PAA2" s="881"/>
      <c r="PAB2" s="881"/>
      <c r="PAC2" s="881"/>
      <c r="PAD2" s="881"/>
      <c r="PAE2" s="881"/>
      <c r="PAF2" s="881"/>
      <c r="PAG2" s="881"/>
      <c r="PAH2" s="881"/>
      <c r="PAI2" s="881"/>
      <c r="PAJ2" s="881"/>
      <c r="PAK2" s="881"/>
      <c r="PAL2" s="881"/>
      <c r="PAM2" s="881"/>
      <c r="PAN2" s="881"/>
      <c r="PAO2" s="881"/>
      <c r="PAP2" s="881"/>
      <c r="PAQ2" s="881"/>
      <c r="PAR2" s="881"/>
      <c r="PAS2" s="881"/>
      <c r="PAT2" s="881"/>
      <c r="PAU2" s="881"/>
      <c r="PAV2" s="881"/>
      <c r="PAW2" s="881"/>
      <c r="PAX2" s="881"/>
      <c r="PAY2" s="881"/>
      <c r="PAZ2" s="881"/>
      <c r="PBA2" s="881"/>
      <c r="PBB2" s="881"/>
      <c r="PBC2" s="881"/>
      <c r="PBD2" s="881"/>
      <c r="PBE2" s="881"/>
      <c r="PBF2" s="881"/>
      <c r="PBG2" s="881"/>
      <c r="PBH2" s="881"/>
      <c r="PBI2" s="881"/>
      <c r="PBJ2" s="881"/>
      <c r="PBK2" s="881"/>
      <c r="PBL2" s="881"/>
      <c r="PBM2" s="881"/>
      <c r="PBN2" s="881"/>
      <c r="PBO2" s="881"/>
      <c r="PBP2" s="881"/>
      <c r="PBQ2" s="881"/>
      <c r="PBR2" s="881"/>
      <c r="PBS2" s="881"/>
      <c r="PBT2" s="881"/>
      <c r="PBU2" s="881"/>
      <c r="PBV2" s="881"/>
      <c r="PBW2" s="881"/>
      <c r="PBX2" s="881"/>
      <c r="PBY2" s="881"/>
      <c r="PBZ2" s="881"/>
      <c r="PCA2" s="881"/>
      <c r="PCB2" s="881"/>
      <c r="PCC2" s="881"/>
      <c r="PCD2" s="881"/>
      <c r="PCE2" s="881"/>
      <c r="PCF2" s="881"/>
      <c r="PCG2" s="881"/>
      <c r="PCH2" s="881"/>
      <c r="PCI2" s="881"/>
      <c r="PCJ2" s="881"/>
      <c r="PCK2" s="881"/>
      <c r="PCL2" s="881"/>
      <c r="PCM2" s="881"/>
      <c r="PCN2" s="881"/>
      <c r="PCO2" s="881"/>
      <c r="PCP2" s="881"/>
      <c r="PCQ2" s="881"/>
      <c r="PCR2" s="881"/>
      <c r="PCS2" s="881"/>
      <c r="PCT2" s="881"/>
      <c r="PCU2" s="881"/>
      <c r="PCV2" s="881"/>
      <c r="PCW2" s="881"/>
      <c r="PCX2" s="881"/>
      <c r="PCY2" s="881"/>
      <c r="PCZ2" s="881"/>
      <c r="PDA2" s="881"/>
      <c r="PDB2" s="881"/>
      <c r="PDC2" s="881"/>
      <c r="PDD2" s="881"/>
      <c r="PDE2" s="881"/>
      <c r="PDF2" s="881"/>
      <c r="PDG2" s="881"/>
      <c r="PDH2" s="881"/>
      <c r="PDI2" s="881"/>
      <c r="PDJ2" s="881"/>
      <c r="PDK2" s="881"/>
      <c r="PDL2" s="881"/>
      <c r="PDM2" s="881"/>
      <c r="PDN2" s="881"/>
      <c r="PDO2" s="881"/>
      <c r="PDP2" s="881"/>
      <c r="PDQ2" s="881"/>
      <c r="PDR2" s="881"/>
      <c r="PDS2" s="881"/>
      <c r="PDT2" s="881"/>
      <c r="PDU2" s="881"/>
      <c r="PDV2" s="881"/>
      <c r="PDW2" s="881"/>
      <c r="PDX2" s="881"/>
      <c r="PDY2" s="881"/>
      <c r="PDZ2" s="881"/>
      <c r="PEA2" s="881"/>
      <c r="PEB2" s="881"/>
      <c r="PEC2" s="881"/>
      <c r="PED2" s="881"/>
      <c r="PEE2" s="881"/>
      <c r="PEF2" s="881"/>
      <c r="PEG2" s="881"/>
      <c r="PEH2" s="881"/>
      <c r="PEI2" s="881"/>
      <c r="PEJ2" s="881"/>
      <c r="PEK2" s="881"/>
      <c r="PEL2" s="881"/>
      <c r="PEM2" s="881"/>
      <c r="PEN2" s="881"/>
      <c r="PEO2" s="881"/>
      <c r="PEP2" s="881"/>
      <c r="PEQ2" s="881"/>
      <c r="PER2" s="881"/>
      <c r="PES2" s="881"/>
      <c r="PET2" s="881"/>
      <c r="PEU2" s="881"/>
      <c r="PEV2" s="881"/>
      <c r="PEW2" s="881"/>
      <c r="PEX2" s="881"/>
      <c r="PEY2" s="881"/>
      <c r="PEZ2" s="881"/>
      <c r="PFA2" s="881"/>
      <c r="PFB2" s="881"/>
      <c r="PFC2" s="881"/>
      <c r="PFD2" s="881"/>
      <c r="PFE2" s="881"/>
      <c r="PFF2" s="881"/>
      <c r="PFG2" s="881"/>
      <c r="PFH2" s="881"/>
      <c r="PFI2" s="881"/>
      <c r="PFJ2" s="881"/>
      <c r="PFK2" s="881"/>
      <c r="PFL2" s="881"/>
      <c r="PFM2" s="881"/>
      <c r="PFN2" s="881"/>
      <c r="PFO2" s="881"/>
      <c r="PFP2" s="881"/>
      <c r="PFQ2" s="881"/>
      <c r="PFR2" s="881"/>
      <c r="PFS2" s="881"/>
      <c r="PFT2" s="881"/>
      <c r="PFU2" s="881"/>
      <c r="PFV2" s="881"/>
      <c r="PFW2" s="881"/>
      <c r="PFX2" s="881"/>
      <c r="PFY2" s="881"/>
      <c r="PFZ2" s="881"/>
      <c r="PGA2" s="881"/>
      <c r="PGB2" s="881"/>
      <c r="PGC2" s="881"/>
      <c r="PGD2" s="881"/>
      <c r="PGE2" s="881"/>
      <c r="PGF2" s="881"/>
      <c r="PGG2" s="881"/>
      <c r="PGH2" s="881"/>
      <c r="PGI2" s="881"/>
      <c r="PGJ2" s="881"/>
      <c r="PGK2" s="881"/>
      <c r="PGL2" s="881"/>
      <c r="PGM2" s="881"/>
      <c r="PGN2" s="881"/>
      <c r="PGO2" s="881"/>
      <c r="PGP2" s="881"/>
      <c r="PGQ2" s="881"/>
      <c r="PGR2" s="881"/>
      <c r="PGS2" s="881"/>
      <c r="PGT2" s="881"/>
      <c r="PGU2" s="881"/>
      <c r="PGV2" s="881"/>
      <c r="PGW2" s="881"/>
      <c r="PGX2" s="881"/>
      <c r="PGY2" s="881"/>
      <c r="PGZ2" s="881"/>
      <c r="PHA2" s="881"/>
      <c r="PHB2" s="881"/>
      <c r="PHC2" s="881"/>
      <c r="PHD2" s="881"/>
      <c r="PHE2" s="881"/>
      <c r="PHF2" s="881"/>
      <c r="PHG2" s="881"/>
      <c r="PHH2" s="881"/>
      <c r="PHI2" s="881"/>
      <c r="PHJ2" s="881"/>
      <c r="PHK2" s="881"/>
      <c r="PHL2" s="881"/>
      <c r="PHM2" s="881"/>
      <c r="PHN2" s="881"/>
      <c r="PHO2" s="881"/>
      <c r="PHP2" s="881"/>
      <c r="PHQ2" s="881"/>
      <c r="PHR2" s="881"/>
      <c r="PHS2" s="881"/>
      <c r="PHT2" s="881"/>
      <c r="PHU2" s="881"/>
      <c r="PHV2" s="881"/>
      <c r="PHW2" s="881"/>
      <c r="PHX2" s="881"/>
      <c r="PHY2" s="881"/>
      <c r="PHZ2" s="881"/>
      <c r="PIA2" s="881"/>
      <c r="PIB2" s="881"/>
      <c r="PIC2" s="881"/>
      <c r="PID2" s="881"/>
      <c r="PIE2" s="881"/>
      <c r="PIF2" s="881"/>
      <c r="PIG2" s="881"/>
      <c r="PIH2" s="881"/>
      <c r="PII2" s="881"/>
      <c r="PIJ2" s="881"/>
      <c r="PIK2" s="881"/>
      <c r="PIL2" s="881"/>
      <c r="PIM2" s="881"/>
      <c r="PIN2" s="881"/>
      <c r="PIO2" s="881"/>
      <c r="PIP2" s="881"/>
      <c r="PIQ2" s="881"/>
      <c r="PIR2" s="881"/>
      <c r="PIS2" s="881"/>
      <c r="PIT2" s="881"/>
      <c r="PIU2" s="881"/>
      <c r="PIV2" s="881"/>
      <c r="PIW2" s="881"/>
      <c r="PIX2" s="881"/>
      <c r="PIY2" s="881"/>
      <c r="PIZ2" s="881"/>
      <c r="PJA2" s="881"/>
      <c r="PJB2" s="881"/>
      <c r="PJC2" s="881"/>
      <c r="PJD2" s="881"/>
      <c r="PJE2" s="881"/>
      <c r="PJF2" s="881"/>
      <c r="PJG2" s="881"/>
      <c r="PJH2" s="881"/>
      <c r="PJI2" s="881"/>
      <c r="PJJ2" s="881"/>
      <c r="PJK2" s="881"/>
      <c r="PJL2" s="881"/>
      <c r="PJM2" s="881"/>
      <c r="PJN2" s="881"/>
      <c r="PJO2" s="881"/>
      <c r="PJP2" s="881"/>
      <c r="PJQ2" s="881"/>
      <c r="PJR2" s="881"/>
      <c r="PJS2" s="881"/>
      <c r="PJT2" s="881"/>
      <c r="PJU2" s="881"/>
      <c r="PJV2" s="881"/>
      <c r="PJW2" s="881"/>
      <c r="PJX2" s="881"/>
      <c r="PJY2" s="881"/>
      <c r="PJZ2" s="881"/>
      <c r="PKA2" s="881"/>
      <c r="PKB2" s="881"/>
      <c r="PKC2" s="881"/>
      <c r="PKD2" s="881"/>
      <c r="PKE2" s="881"/>
      <c r="PKF2" s="881"/>
      <c r="PKG2" s="881"/>
      <c r="PKH2" s="881"/>
      <c r="PKI2" s="881"/>
      <c r="PKJ2" s="881"/>
      <c r="PKK2" s="881"/>
      <c r="PKL2" s="881"/>
      <c r="PKM2" s="881"/>
      <c r="PKN2" s="881"/>
      <c r="PKO2" s="881"/>
      <c r="PKP2" s="881"/>
      <c r="PKQ2" s="881"/>
      <c r="PKR2" s="881"/>
      <c r="PKS2" s="881"/>
      <c r="PKT2" s="881"/>
      <c r="PKU2" s="881"/>
      <c r="PKV2" s="881"/>
      <c r="PKW2" s="881"/>
      <c r="PKX2" s="881"/>
      <c r="PKY2" s="881"/>
      <c r="PKZ2" s="881"/>
      <c r="PLA2" s="881"/>
      <c r="PLB2" s="881"/>
      <c r="PLC2" s="881"/>
      <c r="PLD2" s="881"/>
      <c r="PLE2" s="881"/>
      <c r="PLF2" s="881"/>
      <c r="PLG2" s="881"/>
      <c r="PLH2" s="881"/>
      <c r="PLI2" s="881"/>
      <c r="PLJ2" s="881"/>
      <c r="PLK2" s="881"/>
      <c r="PLL2" s="881"/>
      <c r="PLM2" s="881"/>
      <c r="PLN2" s="881"/>
      <c r="PLO2" s="881"/>
      <c r="PLP2" s="881"/>
      <c r="PLQ2" s="881"/>
      <c r="PLR2" s="881"/>
      <c r="PLS2" s="881"/>
      <c r="PLT2" s="881"/>
      <c r="PLU2" s="881"/>
      <c r="PLV2" s="881"/>
      <c r="PLW2" s="881"/>
      <c r="PLX2" s="881"/>
      <c r="PLY2" s="881"/>
      <c r="PLZ2" s="881"/>
      <c r="PMA2" s="881"/>
      <c r="PMB2" s="881"/>
      <c r="PMC2" s="881"/>
      <c r="PMD2" s="881"/>
      <c r="PME2" s="881"/>
      <c r="PMF2" s="881"/>
      <c r="PMG2" s="881"/>
      <c r="PMH2" s="881"/>
      <c r="PMI2" s="881"/>
      <c r="PMJ2" s="881"/>
      <c r="PMK2" s="881"/>
      <c r="PML2" s="881"/>
      <c r="PMM2" s="881"/>
      <c r="PMN2" s="881"/>
      <c r="PMO2" s="881"/>
      <c r="PMP2" s="881"/>
      <c r="PMQ2" s="881"/>
      <c r="PMR2" s="881"/>
      <c r="PMS2" s="881"/>
      <c r="PMT2" s="881"/>
      <c r="PMU2" s="881"/>
      <c r="PMV2" s="881"/>
      <c r="PMW2" s="881"/>
      <c r="PMX2" s="881"/>
      <c r="PMY2" s="881"/>
      <c r="PMZ2" s="881"/>
      <c r="PNA2" s="881"/>
      <c r="PNB2" s="881"/>
      <c r="PNC2" s="881"/>
      <c r="PND2" s="881"/>
      <c r="PNE2" s="881"/>
      <c r="PNF2" s="881"/>
      <c r="PNG2" s="881"/>
      <c r="PNH2" s="881"/>
      <c r="PNI2" s="881"/>
      <c r="PNJ2" s="881"/>
      <c r="PNK2" s="881"/>
      <c r="PNL2" s="881"/>
      <c r="PNM2" s="881"/>
      <c r="PNN2" s="881"/>
      <c r="PNO2" s="881"/>
      <c r="PNP2" s="881"/>
      <c r="PNQ2" s="881"/>
      <c r="PNR2" s="881"/>
      <c r="PNS2" s="881"/>
      <c r="PNT2" s="881"/>
      <c r="PNU2" s="881"/>
      <c r="PNV2" s="881"/>
      <c r="PNW2" s="881"/>
      <c r="PNX2" s="881"/>
      <c r="PNY2" s="881"/>
      <c r="PNZ2" s="881"/>
      <c r="POA2" s="881"/>
      <c r="POB2" s="881"/>
      <c r="POC2" s="881"/>
      <c r="POD2" s="881"/>
      <c r="POE2" s="881"/>
      <c r="POF2" s="881"/>
      <c r="POG2" s="881"/>
      <c r="POH2" s="881"/>
      <c r="POI2" s="881"/>
      <c r="POJ2" s="881"/>
      <c r="POK2" s="881"/>
      <c r="POL2" s="881"/>
      <c r="POM2" s="881"/>
      <c r="PON2" s="881"/>
      <c r="POO2" s="881"/>
      <c r="POP2" s="881"/>
      <c r="POQ2" s="881"/>
      <c r="POR2" s="881"/>
      <c r="POS2" s="881"/>
      <c r="POT2" s="881"/>
      <c r="POU2" s="881"/>
      <c r="POV2" s="881"/>
      <c r="POW2" s="881"/>
      <c r="POX2" s="881"/>
      <c r="POY2" s="881"/>
      <c r="POZ2" s="881"/>
      <c r="PPA2" s="881"/>
      <c r="PPB2" s="881"/>
      <c r="PPC2" s="881"/>
      <c r="PPD2" s="881"/>
      <c r="PPE2" s="881"/>
      <c r="PPF2" s="881"/>
      <c r="PPG2" s="881"/>
      <c r="PPH2" s="881"/>
      <c r="PPI2" s="881"/>
      <c r="PPJ2" s="881"/>
      <c r="PPK2" s="881"/>
      <c r="PPL2" s="881"/>
      <c r="PPM2" s="881"/>
      <c r="PPN2" s="881"/>
      <c r="PPO2" s="881"/>
      <c r="PPP2" s="881"/>
      <c r="PPQ2" s="881"/>
      <c r="PPR2" s="881"/>
      <c r="PPS2" s="881"/>
      <c r="PPT2" s="881"/>
      <c r="PPU2" s="881"/>
      <c r="PPV2" s="881"/>
      <c r="PPW2" s="881"/>
      <c r="PPX2" s="881"/>
      <c r="PPY2" s="881"/>
      <c r="PPZ2" s="881"/>
      <c r="PQA2" s="881"/>
      <c r="PQB2" s="881"/>
      <c r="PQC2" s="881"/>
      <c r="PQD2" s="881"/>
      <c r="PQE2" s="881"/>
      <c r="PQF2" s="881"/>
      <c r="PQG2" s="881"/>
      <c r="PQH2" s="881"/>
      <c r="PQI2" s="881"/>
      <c r="PQJ2" s="881"/>
      <c r="PQK2" s="881"/>
      <c r="PQL2" s="881"/>
      <c r="PQM2" s="881"/>
      <c r="PQN2" s="881"/>
      <c r="PQO2" s="881"/>
      <c r="PQP2" s="881"/>
      <c r="PQQ2" s="881"/>
      <c r="PQR2" s="881"/>
      <c r="PQS2" s="881"/>
      <c r="PQT2" s="881"/>
      <c r="PQU2" s="881"/>
      <c r="PQV2" s="881"/>
      <c r="PQW2" s="881"/>
      <c r="PQX2" s="881"/>
      <c r="PQY2" s="881"/>
      <c r="PQZ2" s="881"/>
      <c r="PRA2" s="881"/>
      <c r="PRB2" s="881"/>
      <c r="PRC2" s="881"/>
      <c r="PRD2" s="881"/>
      <c r="PRE2" s="881"/>
      <c r="PRF2" s="881"/>
      <c r="PRG2" s="881"/>
      <c r="PRH2" s="881"/>
      <c r="PRI2" s="881"/>
      <c r="PRJ2" s="881"/>
      <c r="PRK2" s="881"/>
      <c r="PRL2" s="881"/>
      <c r="PRM2" s="881"/>
      <c r="PRN2" s="881"/>
      <c r="PRO2" s="881"/>
      <c r="PRP2" s="881"/>
      <c r="PRQ2" s="881"/>
      <c r="PRR2" s="881"/>
      <c r="PRS2" s="881"/>
      <c r="PRT2" s="881"/>
      <c r="PRU2" s="881"/>
      <c r="PRV2" s="881"/>
      <c r="PRW2" s="881"/>
      <c r="PRX2" s="881"/>
      <c r="PRY2" s="881"/>
      <c r="PRZ2" s="881"/>
      <c r="PSA2" s="881"/>
      <c r="PSB2" s="881"/>
      <c r="PSC2" s="881"/>
      <c r="PSD2" s="881"/>
      <c r="PSE2" s="881"/>
      <c r="PSF2" s="881"/>
      <c r="PSG2" s="881"/>
      <c r="PSH2" s="881"/>
      <c r="PSI2" s="881"/>
      <c r="PSJ2" s="881"/>
      <c r="PSK2" s="881"/>
      <c r="PSL2" s="881"/>
      <c r="PSM2" s="881"/>
      <c r="PSN2" s="881"/>
      <c r="PSO2" s="881"/>
      <c r="PSP2" s="881"/>
      <c r="PSQ2" s="881"/>
      <c r="PSR2" s="881"/>
      <c r="PSS2" s="881"/>
      <c r="PST2" s="881"/>
      <c r="PSU2" s="881"/>
      <c r="PSV2" s="881"/>
      <c r="PSW2" s="881"/>
      <c r="PSX2" s="881"/>
      <c r="PSY2" s="881"/>
      <c r="PSZ2" s="881"/>
      <c r="PTA2" s="881"/>
      <c r="PTB2" s="881"/>
      <c r="PTC2" s="881"/>
      <c r="PTD2" s="881"/>
      <c r="PTE2" s="881"/>
      <c r="PTF2" s="881"/>
      <c r="PTG2" s="881"/>
      <c r="PTH2" s="881"/>
      <c r="PTI2" s="881"/>
      <c r="PTJ2" s="881"/>
      <c r="PTK2" s="881"/>
      <c r="PTL2" s="881"/>
      <c r="PTM2" s="881"/>
      <c r="PTN2" s="881"/>
      <c r="PTO2" s="881"/>
      <c r="PTP2" s="881"/>
      <c r="PTQ2" s="881"/>
      <c r="PTR2" s="881"/>
      <c r="PTS2" s="881"/>
      <c r="PTT2" s="881"/>
      <c r="PTU2" s="881"/>
      <c r="PTV2" s="881"/>
      <c r="PTW2" s="881"/>
      <c r="PTX2" s="881"/>
      <c r="PTY2" s="881"/>
      <c r="PTZ2" s="881"/>
      <c r="PUA2" s="881"/>
      <c r="PUB2" s="881"/>
      <c r="PUC2" s="881"/>
      <c r="PUD2" s="881"/>
      <c r="PUE2" s="881"/>
      <c r="PUF2" s="881"/>
      <c r="PUG2" s="881"/>
      <c r="PUH2" s="881"/>
      <c r="PUI2" s="881"/>
      <c r="PUJ2" s="881"/>
      <c r="PUK2" s="881"/>
      <c r="PUL2" s="881"/>
      <c r="PUM2" s="881"/>
      <c r="PUN2" s="881"/>
      <c r="PUO2" s="881"/>
      <c r="PUP2" s="881"/>
      <c r="PUQ2" s="881"/>
      <c r="PUR2" s="881"/>
      <c r="PUS2" s="881"/>
      <c r="PUT2" s="881"/>
      <c r="PUU2" s="881"/>
      <c r="PUV2" s="881"/>
      <c r="PUW2" s="881"/>
      <c r="PUX2" s="881"/>
      <c r="PUY2" s="881"/>
      <c r="PUZ2" s="881"/>
      <c r="PVA2" s="881"/>
      <c r="PVB2" s="881"/>
      <c r="PVC2" s="881"/>
      <c r="PVD2" s="881"/>
      <c r="PVE2" s="881"/>
      <c r="PVF2" s="881"/>
      <c r="PVG2" s="881"/>
      <c r="PVH2" s="881"/>
      <c r="PVI2" s="881"/>
      <c r="PVJ2" s="881"/>
      <c r="PVK2" s="881"/>
      <c r="PVL2" s="881"/>
      <c r="PVM2" s="881"/>
      <c r="PVN2" s="881"/>
      <c r="PVO2" s="881"/>
      <c r="PVP2" s="881"/>
      <c r="PVQ2" s="881"/>
      <c r="PVR2" s="881"/>
      <c r="PVS2" s="881"/>
      <c r="PVT2" s="881"/>
      <c r="PVU2" s="881"/>
      <c r="PVV2" s="881"/>
      <c r="PVW2" s="881"/>
      <c r="PVX2" s="881"/>
      <c r="PVY2" s="881"/>
      <c r="PVZ2" s="881"/>
      <c r="PWA2" s="881"/>
      <c r="PWB2" s="881"/>
      <c r="PWC2" s="881"/>
      <c r="PWD2" s="881"/>
      <c r="PWE2" s="881"/>
      <c r="PWF2" s="881"/>
      <c r="PWG2" s="881"/>
      <c r="PWH2" s="881"/>
      <c r="PWI2" s="881"/>
      <c r="PWJ2" s="881"/>
      <c r="PWK2" s="881"/>
      <c r="PWL2" s="881"/>
      <c r="PWM2" s="881"/>
      <c r="PWN2" s="881"/>
      <c r="PWO2" s="881"/>
      <c r="PWP2" s="881"/>
      <c r="PWQ2" s="881"/>
      <c r="PWR2" s="881"/>
      <c r="PWS2" s="881"/>
      <c r="PWT2" s="881"/>
      <c r="PWU2" s="881"/>
      <c r="PWV2" s="881"/>
      <c r="PWW2" s="881"/>
      <c r="PWX2" s="881"/>
      <c r="PWY2" s="881"/>
      <c r="PWZ2" s="881"/>
      <c r="PXA2" s="881"/>
      <c r="PXB2" s="881"/>
      <c r="PXC2" s="881"/>
      <c r="PXD2" s="881"/>
      <c r="PXE2" s="881"/>
      <c r="PXF2" s="881"/>
      <c r="PXG2" s="881"/>
      <c r="PXH2" s="881"/>
      <c r="PXI2" s="881"/>
      <c r="PXJ2" s="881"/>
      <c r="PXK2" s="881"/>
      <c r="PXL2" s="881"/>
      <c r="PXM2" s="881"/>
      <c r="PXN2" s="881"/>
      <c r="PXO2" s="881"/>
      <c r="PXP2" s="881"/>
      <c r="PXQ2" s="881"/>
      <c r="PXR2" s="881"/>
      <c r="PXS2" s="881"/>
      <c r="PXT2" s="881"/>
      <c r="PXU2" s="881"/>
      <c r="PXV2" s="881"/>
      <c r="PXW2" s="881"/>
      <c r="PXX2" s="881"/>
      <c r="PXY2" s="881"/>
      <c r="PXZ2" s="881"/>
      <c r="PYA2" s="881"/>
      <c r="PYB2" s="881"/>
      <c r="PYC2" s="881"/>
      <c r="PYD2" s="881"/>
      <c r="PYE2" s="881"/>
      <c r="PYF2" s="881"/>
      <c r="PYG2" s="881"/>
      <c r="PYH2" s="881"/>
      <c r="PYI2" s="881"/>
      <c r="PYJ2" s="881"/>
      <c r="PYK2" s="881"/>
      <c r="PYL2" s="881"/>
      <c r="PYM2" s="881"/>
      <c r="PYN2" s="881"/>
      <c r="PYO2" s="881"/>
      <c r="PYP2" s="881"/>
      <c r="PYQ2" s="881"/>
      <c r="PYR2" s="881"/>
      <c r="PYS2" s="881"/>
      <c r="PYT2" s="881"/>
      <c r="PYU2" s="881"/>
      <c r="PYV2" s="881"/>
      <c r="PYW2" s="881"/>
      <c r="PYX2" s="881"/>
      <c r="PYY2" s="881"/>
      <c r="PYZ2" s="881"/>
      <c r="PZA2" s="881"/>
      <c r="PZB2" s="881"/>
      <c r="PZC2" s="881"/>
      <c r="PZD2" s="881"/>
      <c r="PZE2" s="881"/>
      <c r="PZF2" s="881"/>
      <c r="PZG2" s="881"/>
      <c r="PZH2" s="881"/>
      <c r="PZI2" s="881"/>
      <c r="PZJ2" s="881"/>
      <c r="PZK2" s="881"/>
      <c r="PZL2" s="881"/>
      <c r="PZM2" s="881"/>
      <c r="PZN2" s="881"/>
      <c r="PZO2" s="881"/>
      <c r="PZP2" s="881"/>
      <c r="PZQ2" s="881"/>
      <c r="PZR2" s="881"/>
      <c r="PZS2" s="881"/>
      <c r="PZT2" s="881"/>
      <c r="PZU2" s="881"/>
      <c r="PZV2" s="881"/>
      <c r="PZW2" s="881"/>
      <c r="PZX2" s="881"/>
      <c r="PZY2" s="881"/>
      <c r="PZZ2" s="881"/>
      <c r="QAA2" s="881"/>
      <c r="QAB2" s="881"/>
      <c r="QAC2" s="881"/>
      <c r="QAD2" s="881"/>
      <c r="QAE2" s="881"/>
      <c r="QAF2" s="881"/>
      <c r="QAG2" s="881"/>
      <c r="QAH2" s="881"/>
      <c r="QAI2" s="881"/>
      <c r="QAJ2" s="881"/>
      <c r="QAK2" s="881"/>
      <c r="QAL2" s="881"/>
      <c r="QAM2" s="881"/>
      <c r="QAN2" s="881"/>
      <c r="QAO2" s="881"/>
      <c r="QAP2" s="881"/>
      <c r="QAQ2" s="881"/>
      <c r="QAR2" s="881"/>
      <c r="QAS2" s="881"/>
      <c r="QAT2" s="881"/>
      <c r="QAU2" s="881"/>
      <c r="QAV2" s="881"/>
      <c r="QAW2" s="881"/>
      <c r="QAX2" s="881"/>
      <c r="QAY2" s="881"/>
      <c r="QAZ2" s="881"/>
      <c r="QBA2" s="881"/>
      <c r="QBB2" s="881"/>
      <c r="QBC2" s="881"/>
      <c r="QBD2" s="881"/>
      <c r="QBE2" s="881"/>
      <c r="QBF2" s="881"/>
      <c r="QBG2" s="881"/>
      <c r="QBH2" s="881"/>
      <c r="QBI2" s="881"/>
      <c r="QBJ2" s="881"/>
      <c r="QBK2" s="881"/>
      <c r="QBL2" s="881"/>
      <c r="QBM2" s="881"/>
      <c r="QBN2" s="881"/>
      <c r="QBO2" s="881"/>
      <c r="QBP2" s="881"/>
      <c r="QBQ2" s="881"/>
      <c r="QBR2" s="881"/>
      <c r="QBS2" s="881"/>
      <c r="QBT2" s="881"/>
      <c r="QBU2" s="881"/>
      <c r="QBV2" s="881"/>
      <c r="QBW2" s="881"/>
      <c r="QBX2" s="881"/>
      <c r="QBY2" s="881"/>
      <c r="QBZ2" s="881"/>
      <c r="QCA2" s="881"/>
      <c r="QCB2" s="881"/>
      <c r="QCC2" s="881"/>
      <c r="QCD2" s="881"/>
      <c r="QCE2" s="881"/>
      <c r="QCF2" s="881"/>
      <c r="QCG2" s="881"/>
      <c r="QCH2" s="881"/>
      <c r="QCI2" s="881"/>
      <c r="QCJ2" s="881"/>
      <c r="QCK2" s="881"/>
      <c r="QCL2" s="881"/>
      <c r="QCM2" s="881"/>
      <c r="QCN2" s="881"/>
      <c r="QCO2" s="881"/>
      <c r="QCP2" s="881"/>
      <c r="QCQ2" s="881"/>
      <c r="QCR2" s="881"/>
      <c r="QCS2" s="881"/>
      <c r="QCT2" s="881"/>
      <c r="QCU2" s="881"/>
      <c r="QCV2" s="881"/>
      <c r="QCW2" s="881"/>
      <c r="QCX2" s="881"/>
      <c r="QCY2" s="881"/>
      <c r="QCZ2" s="881"/>
      <c r="QDA2" s="881"/>
      <c r="QDB2" s="881"/>
      <c r="QDC2" s="881"/>
      <c r="QDD2" s="881"/>
      <c r="QDE2" s="881"/>
      <c r="QDF2" s="881"/>
      <c r="QDG2" s="881"/>
      <c r="QDH2" s="881"/>
      <c r="QDI2" s="881"/>
      <c r="QDJ2" s="881"/>
      <c r="QDK2" s="881"/>
      <c r="QDL2" s="881"/>
      <c r="QDM2" s="881"/>
      <c r="QDN2" s="881"/>
      <c r="QDO2" s="881"/>
      <c r="QDP2" s="881"/>
      <c r="QDQ2" s="881"/>
      <c r="QDR2" s="881"/>
      <c r="QDS2" s="881"/>
      <c r="QDT2" s="881"/>
      <c r="QDU2" s="881"/>
      <c r="QDV2" s="881"/>
      <c r="QDW2" s="881"/>
      <c r="QDX2" s="881"/>
      <c r="QDY2" s="881"/>
      <c r="QDZ2" s="881"/>
      <c r="QEA2" s="881"/>
      <c r="QEB2" s="881"/>
      <c r="QEC2" s="881"/>
      <c r="QED2" s="881"/>
      <c r="QEE2" s="881"/>
      <c r="QEF2" s="881"/>
      <c r="QEG2" s="881"/>
      <c r="QEH2" s="881"/>
      <c r="QEI2" s="881"/>
      <c r="QEJ2" s="881"/>
      <c r="QEK2" s="881"/>
      <c r="QEL2" s="881"/>
      <c r="QEM2" s="881"/>
      <c r="QEN2" s="881"/>
      <c r="QEO2" s="881"/>
      <c r="QEP2" s="881"/>
      <c r="QEQ2" s="881"/>
      <c r="QER2" s="881"/>
      <c r="QES2" s="881"/>
      <c r="QET2" s="881"/>
      <c r="QEU2" s="881"/>
      <c r="QEV2" s="881"/>
      <c r="QEW2" s="881"/>
      <c r="QEX2" s="881"/>
      <c r="QEY2" s="881"/>
      <c r="QEZ2" s="881"/>
      <c r="QFA2" s="881"/>
      <c r="QFB2" s="881"/>
      <c r="QFC2" s="881"/>
      <c r="QFD2" s="881"/>
      <c r="QFE2" s="881"/>
      <c r="QFF2" s="881"/>
      <c r="QFG2" s="881"/>
      <c r="QFH2" s="881"/>
      <c r="QFI2" s="881"/>
      <c r="QFJ2" s="881"/>
      <c r="QFK2" s="881"/>
      <c r="QFL2" s="881"/>
      <c r="QFM2" s="881"/>
      <c r="QFN2" s="881"/>
      <c r="QFO2" s="881"/>
      <c r="QFP2" s="881"/>
      <c r="QFQ2" s="881"/>
      <c r="QFR2" s="881"/>
      <c r="QFS2" s="881"/>
      <c r="QFT2" s="881"/>
      <c r="QFU2" s="881"/>
      <c r="QFV2" s="881"/>
      <c r="QFW2" s="881"/>
      <c r="QFX2" s="881"/>
      <c r="QFY2" s="881"/>
      <c r="QFZ2" s="881"/>
      <c r="QGA2" s="881"/>
      <c r="QGB2" s="881"/>
      <c r="QGC2" s="881"/>
      <c r="QGD2" s="881"/>
      <c r="QGE2" s="881"/>
      <c r="QGF2" s="881"/>
      <c r="QGG2" s="881"/>
      <c r="QGH2" s="881"/>
      <c r="QGI2" s="881"/>
      <c r="QGJ2" s="881"/>
      <c r="QGK2" s="881"/>
      <c r="QGL2" s="881"/>
      <c r="QGM2" s="881"/>
      <c r="QGN2" s="881"/>
      <c r="QGO2" s="881"/>
      <c r="QGP2" s="881"/>
      <c r="QGQ2" s="881"/>
      <c r="QGR2" s="881"/>
      <c r="QGS2" s="881"/>
      <c r="QGT2" s="881"/>
      <c r="QGU2" s="881"/>
      <c r="QGV2" s="881"/>
      <c r="QGW2" s="881"/>
      <c r="QGX2" s="881"/>
      <c r="QGY2" s="881"/>
      <c r="QGZ2" s="881"/>
      <c r="QHA2" s="881"/>
      <c r="QHB2" s="881"/>
      <c r="QHC2" s="881"/>
      <c r="QHD2" s="881"/>
      <c r="QHE2" s="881"/>
      <c r="QHF2" s="881"/>
      <c r="QHG2" s="881"/>
      <c r="QHH2" s="881"/>
      <c r="QHI2" s="881"/>
      <c r="QHJ2" s="881"/>
      <c r="QHK2" s="881"/>
      <c r="QHL2" s="881"/>
      <c r="QHM2" s="881"/>
      <c r="QHN2" s="881"/>
      <c r="QHO2" s="881"/>
      <c r="QHP2" s="881"/>
      <c r="QHQ2" s="881"/>
      <c r="QHR2" s="881"/>
      <c r="QHS2" s="881"/>
      <c r="QHT2" s="881"/>
      <c r="QHU2" s="881"/>
      <c r="QHV2" s="881"/>
      <c r="QHW2" s="881"/>
      <c r="QHX2" s="881"/>
      <c r="QHY2" s="881"/>
      <c r="QHZ2" s="881"/>
      <c r="QIA2" s="881"/>
      <c r="QIB2" s="881"/>
      <c r="QIC2" s="881"/>
      <c r="QID2" s="881"/>
      <c r="QIE2" s="881"/>
      <c r="QIF2" s="881"/>
      <c r="QIG2" s="881"/>
      <c r="QIH2" s="881"/>
      <c r="QII2" s="881"/>
      <c r="QIJ2" s="881"/>
      <c r="QIK2" s="881"/>
      <c r="QIL2" s="881"/>
      <c r="QIM2" s="881"/>
      <c r="QIN2" s="881"/>
      <c r="QIO2" s="881"/>
      <c r="QIP2" s="881"/>
      <c r="QIQ2" s="881"/>
      <c r="QIR2" s="881"/>
      <c r="QIS2" s="881"/>
      <c r="QIT2" s="881"/>
      <c r="QIU2" s="881"/>
      <c r="QIV2" s="881"/>
      <c r="QIW2" s="881"/>
      <c r="QIX2" s="881"/>
      <c r="QIY2" s="881"/>
      <c r="QIZ2" s="881"/>
      <c r="QJA2" s="881"/>
      <c r="QJB2" s="881"/>
      <c r="QJC2" s="881"/>
      <c r="QJD2" s="881"/>
      <c r="QJE2" s="881"/>
      <c r="QJF2" s="881"/>
      <c r="QJG2" s="881"/>
      <c r="QJH2" s="881"/>
      <c r="QJI2" s="881"/>
      <c r="QJJ2" s="881"/>
      <c r="QJK2" s="881"/>
      <c r="QJL2" s="881"/>
      <c r="QJM2" s="881"/>
      <c r="QJN2" s="881"/>
      <c r="QJO2" s="881"/>
      <c r="QJP2" s="881"/>
      <c r="QJQ2" s="881"/>
      <c r="QJR2" s="881"/>
      <c r="QJS2" s="881"/>
      <c r="QJT2" s="881"/>
      <c r="QJU2" s="881"/>
      <c r="QJV2" s="881"/>
      <c r="QJW2" s="881"/>
      <c r="QJX2" s="881"/>
      <c r="QJY2" s="881"/>
      <c r="QJZ2" s="881"/>
      <c r="QKA2" s="881"/>
      <c r="QKB2" s="881"/>
      <c r="QKC2" s="881"/>
      <c r="QKD2" s="881"/>
      <c r="QKE2" s="881"/>
      <c r="QKF2" s="881"/>
      <c r="QKG2" s="881"/>
      <c r="QKH2" s="881"/>
      <c r="QKI2" s="881"/>
      <c r="QKJ2" s="881"/>
      <c r="QKK2" s="881"/>
      <c r="QKL2" s="881"/>
      <c r="QKM2" s="881"/>
      <c r="QKN2" s="881"/>
      <c r="QKO2" s="881"/>
      <c r="QKP2" s="881"/>
      <c r="QKQ2" s="881"/>
      <c r="QKR2" s="881"/>
      <c r="QKS2" s="881"/>
      <c r="QKT2" s="881"/>
      <c r="QKU2" s="881"/>
      <c r="QKV2" s="881"/>
      <c r="QKW2" s="881"/>
      <c r="QKX2" s="881"/>
      <c r="QKY2" s="881"/>
      <c r="QKZ2" s="881"/>
      <c r="QLA2" s="881"/>
      <c r="QLB2" s="881"/>
      <c r="QLC2" s="881"/>
      <c r="QLD2" s="881"/>
      <c r="QLE2" s="881"/>
      <c r="QLF2" s="881"/>
      <c r="QLG2" s="881"/>
      <c r="QLH2" s="881"/>
      <c r="QLI2" s="881"/>
      <c r="QLJ2" s="881"/>
      <c r="QLK2" s="881"/>
      <c r="QLL2" s="881"/>
      <c r="QLM2" s="881"/>
      <c r="QLN2" s="881"/>
      <c r="QLO2" s="881"/>
      <c r="QLP2" s="881"/>
      <c r="QLQ2" s="881"/>
      <c r="QLR2" s="881"/>
      <c r="QLS2" s="881"/>
      <c r="QLT2" s="881"/>
      <c r="QLU2" s="881"/>
      <c r="QLV2" s="881"/>
      <c r="QLW2" s="881"/>
      <c r="QLX2" s="881"/>
      <c r="QLY2" s="881"/>
      <c r="QLZ2" s="881"/>
      <c r="QMA2" s="881"/>
      <c r="QMB2" s="881"/>
      <c r="QMC2" s="881"/>
      <c r="QMD2" s="881"/>
      <c r="QME2" s="881"/>
      <c r="QMF2" s="881"/>
      <c r="QMG2" s="881"/>
      <c r="QMH2" s="881"/>
      <c r="QMI2" s="881"/>
      <c r="QMJ2" s="881"/>
      <c r="QMK2" s="881"/>
      <c r="QML2" s="881"/>
      <c r="QMM2" s="881"/>
      <c r="QMN2" s="881"/>
      <c r="QMO2" s="881"/>
      <c r="QMP2" s="881"/>
      <c r="QMQ2" s="881"/>
      <c r="QMR2" s="881"/>
      <c r="QMS2" s="881"/>
      <c r="QMT2" s="881"/>
      <c r="QMU2" s="881"/>
      <c r="QMV2" s="881"/>
      <c r="QMW2" s="881"/>
      <c r="QMX2" s="881"/>
      <c r="QMY2" s="881"/>
      <c r="QMZ2" s="881"/>
      <c r="QNA2" s="881"/>
      <c r="QNB2" s="881"/>
      <c r="QNC2" s="881"/>
      <c r="QND2" s="881"/>
      <c r="QNE2" s="881"/>
      <c r="QNF2" s="881"/>
      <c r="QNG2" s="881"/>
      <c r="QNH2" s="881"/>
      <c r="QNI2" s="881"/>
      <c r="QNJ2" s="881"/>
      <c r="QNK2" s="881"/>
      <c r="QNL2" s="881"/>
      <c r="QNM2" s="881"/>
      <c r="QNN2" s="881"/>
      <c r="QNO2" s="881"/>
      <c r="QNP2" s="881"/>
      <c r="QNQ2" s="881"/>
      <c r="QNR2" s="881"/>
      <c r="QNS2" s="881"/>
      <c r="QNT2" s="881"/>
      <c r="QNU2" s="881"/>
      <c r="QNV2" s="881"/>
      <c r="QNW2" s="881"/>
      <c r="QNX2" s="881"/>
      <c r="QNY2" s="881"/>
      <c r="QNZ2" s="881"/>
      <c r="QOA2" s="881"/>
      <c r="QOB2" s="881"/>
      <c r="QOC2" s="881"/>
      <c r="QOD2" s="881"/>
      <c r="QOE2" s="881"/>
      <c r="QOF2" s="881"/>
      <c r="QOG2" s="881"/>
      <c r="QOH2" s="881"/>
      <c r="QOI2" s="881"/>
      <c r="QOJ2" s="881"/>
      <c r="QOK2" s="881"/>
      <c r="QOL2" s="881"/>
      <c r="QOM2" s="881"/>
      <c r="QON2" s="881"/>
      <c r="QOO2" s="881"/>
      <c r="QOP2" s="881"/>
      <c r="QOQ2" s="881"/>
      <c r="QOR2" s="881"/>
      <c r="QOS2" s="881"/>
      <c r="QOT2" s="881"/>
      <c r="QOU2" s="881"/>
      <c r="QOV2" s="881"/>
      <c r="QOW2" s="881"/>
      <c r="QOX2" s="881"/>
      <c r="QOY2" s="881"/>
      <c r="QOZ2" s="881"/>
      <c r="QPA2" s="881"/>
      <c r="QPB2" s="881"/>
      <c r="QPC2" s="881"/>
      <c r="QPD2" s="881"/>
      <c r="QPE2" s="881"/>
      <c r="QPF2" s="881"/>
      <c r="QPG2" s="881"/>
      <c r="QPH2" s="881"/>
      <c r="QPI2" s="881"/>
      <c r="QPJ2" s="881"/>
      <c r="QPK2" s="881"/>
      <c r="QPL2" s="881"/>
      <c r="QPM2" s="881"/>
      <c r="QPN2" s="881"/>
      <c r="QPO2" s="881"/>
      <c r="QPP2" s="881"/>
      <c r="QPQ2" s="881"/>
      <c r="QPR2" s="881"/>
      <c r="QPS2" s="881"/>
      <c r="QPT2" s="881"/>
      <c r="QPU2" s="881"/>
      <c r="QPV2" s="881"/>
      <c r="QPW2" s="881"/>
      <c r="QPX2" s="881"/>
      <c r="QPY2" s="881"/>
      <c r="QPZ2" s="881"/>
      <c r="QQA2" s="881"/>
      <c r="QQB2" s="881"/>
      <c r="QQC2" s="881"/>
      <c r="QQD2" s="881"/>
      <c r="QQE2" s="881"/>
      <c r="QQF2" s="881"/>
      <c r="QQG2" s="881"/>
      <c r="QQH2" s="881"/>
      <c r="QQI2" s="881"/>
      <c r="QQJ2" s="881"/>
      <c r="QQK2" s="881"/>
      <c r="QQL2" s="881"/>
      <c r="QQM2" s="881"/>
      <c r="QQN2" s="881"/>
      <c r="QQO2" s="881"/>
      <c r="QQP2" s="881"/>
      <c r="QQQ2" s="881"/>
      <c r="QQR2" s="881"/>
      <c r="QQS2" s="881"/>
      <c r="QQT2" s="881"/>
      <c r="QQU2" s="881"/>
      <c r="QQV2" s="881"/>
      <c r="QQW2" s="881"/>
      <c r="QQX2" s="881"/>
      <c r="QQY2" s="881"/>
      <c r="QQZ2" s="881"/>
      <c r="QRA2" s="881"/>
      <c r="QRB2" s="881"/>
      <c r="QRC2" s="881"/>
      <c r="QRD2" s="881"/>
      <c r="QRE2" s="881"/>
      <c r="QRF2" s="881"/>
      <c r="QRG2" s="881"/>
      <c r="QRH2" s="881"/>
      <c r="QRI2" s="881"/>
      <c r="QRJ2" s="881"/>
      <c r="QRK2" s="881"/>
      <c r="QRL2" s="881"/>
      <c r="QRM2" s="881"/>
      <c r="QRN2" s="881"/>
      <c r="QRO2" s="881"/>
      <c r="QRP2" s="881"/>
      <c r="QRQ2" s="881"/>
      <c r="QRR2" s="881"/>
      <c r="QRS2" s="881"/>
      <c r="QRT2" s="881"/>
      <c r="QRU2" s="881"/>
      <c r="QRV2" s="881"/>
      <c r="QRW2" s="881"/>
      <c r="QRX2" s="881"/>
      <c r="QRY2" s="881"/>
      <c r="QRZ2" s="881"/>
      <c r="QSA2" s="881"/>
      <c r="QSB2" s="881"/>
      <c r="QSC2" s="881"/>
      <c r="QSD2" s="881"/>
      <c r="QSE2" s="881"/>
      <c r="QSF2" s="881"/>
      <c r="QSG2" s="881"/>
      <c r="QSH2" s="881"/>
      <c r="QSI2" s="881"/>
      <c r="QSJ2" s="881"/>
      <c r="QSK2" s="881"/>
      <c r="QSL2" s="881"/>
      <c r="QSM2" s="881"/>
      <c r="QSN2" s="881"/>
      <c r="QSO2" s="881"/>
      <c r="QSP2" s="881"/>
      <c r="QSQ2" s="881"/>
      <c r="QSR2" s="881"/>
      <c r="QSS2" s="881"/>
      <c r="QST2" s="881"/>
      <c r="QSU2" s="881"/>
      <c r="QSV2" s="881"/>
      <c r="QSW2" s="881"/>
      <c r="QSX2" s="881"/>
      <c r="QSY2" s="881"/>
      <c r="QSZ2" s="881"/>
      <c r="QTA2" s="881"/>
      <c r="QTB2" s="881"/>
      <c r="QTC2" s="881"/>
      <c r="QTD2" s="881"/>
      <c r="QTE2" s="881"/>
      <c r="QTF2" s="881"/>
      <c r="QTG2" s="881"/>
      <c r="QTH2" s="881"/>
      <c r="QTI2" s="881"/>
      <c r="QTJ2" s="881"/>
      <c r="QTK2" s="881"/>
      <c r="QTL2" s="881"/>
      <c r="QTM2" s="881"/>
      <c r="QTN2" s="881"/>
      <c r="QTO2" s="881"/>
      <c r="QTP2" s="881"/>
      <c r="QTQ2" s="881"/>
      <c r="QTR2" s="881"/>
      <c r="QTS2" s="881"/>
      <c r="QTT2" s="881"/>
      <c r="QTU2" s="881"/>
      <c r="QTV2" s="881"/>
      <c r="QTW2" s="881"/>
      <c r="QTX2" s="881"/>
      <c r="QTY2" s="881"/>
      <c r="QTZ2" s="881"/>
      <c r="QUA2" s="881"/>
      <c r="QUB2" s="881"/>
      <c r="QUC2" s="881"/>
      <c r="QUD2" s="881"/>
      <c r="QUE2" s="881"/>
      <c r="QUF2" s="881"/>
      <c r="QUG2" s="881"/>
      <c r="QUH2" s="881"/>
      <c r="QUI2" s="881"/>
      <c r="QUJ2" s="881"/>
      <c r="QUK2" s="881"/>
      <c r="QUL2" s="881"/>
      <c r="QUM2" s="881"/>
      <c r="QUN2" s="881"/>
      <c r="QUO2" s="881"/>
      <c r="QUP2" s="881"/>
      <c r="QUQ2" s="881"/>
      <c r="QUR2" s="881"/>
      <c r="QUS2" s="881"/>
      <c r="QUT2" s="881"/>
      <c r="QUU2" s="881"/>
      <c r="QUV2" s="881"/>
      <c r="QUW2" s="881"/>
      <c r="QUX2" s="881"/>
      <c r="QUY2" s="881"/>
      <c r="QUZ2" s="881"/>
      <c r="QVA2" s="881"/>
      <c r="QVB2" s="881"/>
      <c r="QVC2" s="881"/>
      <c r="QVD2" s="881"/>
      <c r="QVE2" s="881"/>
      <c r="QVF2" s="881"/>
      <c r="QVG2" s="881"/>
      <c r="QVH2" s="881"/>
      <c r="QVI2" s="881"/>
      <c r="QVJ2" s="881"/>
      <c r="QVK2" s="881"/>
      <c r="QVL2" s="881"/>
      <c r="QVM2" s="881"/>
      <c r="QVN2" s="881"/>
      <c r="QVO2" s="881"/>
      <c r="QVP2" s="881"/>
      <c r="QVQ2" s="881"/>
      <c r="QVR2" s="881"/>
      <c r="QVS2" s="881"/>
      <c r="QVT2" s="881"/>
      <c r="QVU2" s="881"/>
      <c r="QVV2" s="881"/>
      <c r="QVW2" s="881"/>
      <c r="QVX2" s="881"/>
      <c r="QVY2" s="881"/>
      <c r="QVZ2" s="881"/>
      <c r="QWA2" s="881"/>
      <c r="QWB2" s="881"/>
      <c r="QWC2" s="881"/>
      <c r="QWD2" s="881"/>
      <c r="QWE2" s="881"/>
      <c r="QWF2" s="881"/>
      <c r="QWG2" s="881"/>
      <c r="QWH2" s="881"/>
      <c r="QWI2" s="881"/>
      <c r="QWJ2" s="881"/>
      <c r="QWK2" s="881"/>
      <c r="QWL2" s="881"/>
      <c r="QWM2" s="881"/>
      <c r="QWN2" s="881"/>
      <c r="QWO2" s="881"/>
      <c r="QWP2" s="881"/>
      <c r="QWQ2" s="881"/>
      <c r="QWR2" s="881"/>
      <c r="QWS2" s="881"/>
      <c r="QWT2" s="881"/>
      <c r="QWU2" s="881"/>
      <c r="QWV2" s="881"/>
      <c r="QWW2" s="881"/>
      <c r="QWX2" s="881"/>
      <c r="QWY2" s="881"/>
      <c r="QWZ2" s="881"/>
      <c r="QXA2" s="881"/>
      <c r="QXB2" s="881"/>
      <c r="QXC2" s="881"/>
      <c r="QXD2" s="881"/>
      <c r="QXE2" s="881"/>
      <c r="QXF2" s="881"/>
      <c r="QXG2" s="881"/>
      <c r="QXH2" s="881"/>
      <c r="QXI2" s="881"/>
      <c r="QXJ2" s="881"/>
      <c r="QXK2" s="881"/>
      <c r="QXL2" s="881"/>
      <c r="QXM2" s="881"/>
      <c r="QXN2" s="881"/>
      <c r="QXO2" s="881"/>
      <c r="QXP2" s="881"/>
      <c r="QXQ2" s="881"/>
      <c r="QXR2" s="881"/>
      <c r="QXS2" s="881"/>
      <c r="QXT2" s="881"/>
      <c r="QXU2" s="881"/>
      <c r="QXV2" s="881"/>
      <c r="QXW2" s="881"/>
      <c r="QXX2" s="881"/>
      <c r="QXY2" s="881"/>
      <c r="QXZ2" s="881"/>
      <c r="QYA2" s="881"/>
      <c r="QYB2" s="881"/>
      <c r="QYC2" s="881"/>
      <c r="QYD2" s="881"/>
      <c r="QYE2" s="881"/>
      <c r="QYF2" s="881"/>
      <c r="QYG2" s="881"/>
      <c r="QYH2" s="881"/>
      <c r="QYI2" s="881"/>
      <c r="QYJ2" s="881"/>
      <c r="QYK2" s="881"/>
      <c r="QYL2" s="881"/>
      <c r="QYM2" s="881"/>
      <c r="QYN2" s="881"/>
      <c r="QYO2" s="881"/>
      <c r="QYP2" s="881"/>
      <c r="QYQ2" s="881"/>
      <c r="QYR2" s="881"/>
      <c r="QYS2" s="881"/>
      <c r="QYT2" s="881"/>
      <c r="QYU2" s="881"/>
      <c r="QYV2" s="881"/>
      <c r="QYW2" s="881"/>
      <c r="QYX2" s="881"/>
      <c r="QYY2" s="881"/>
      <c r="QYZ2" s="881"/>
      <c r="QZA2" s="881"/>
      <c r="QZB2" s="881"/>
      <c r="QZC2" s="881"/>
      <c r="QZD2" s="881"/>
      <c r="QZE2" s="881"/>
      <c r="QZF2" s="881"/>
      <c r="QZG2" s="881"/>
      <c r="QZH2" s="881"/>
      <c r="QZI2" s="881"/>
      <c r="QZJ2" s="881"/>
      <c r="QZK2" s="881"/>
      <c r="QZL2" s="881"/>
      <c r="QZM2" s="881"/>
      <c r="QZN2" s="881"/>
      <c r="QZO2" s="881"/>
      <c r="QZP2" s="881"/>
      <c r="QZQ2" s="881"/>
      <c r="QZR2" s="881"/>
      <c r="QZS2" s="881"/>
      <c r="QZT2" s="881"/>
      <c r="QZU2" s="881"/>
      <c r="QZV2" s="881"/>
      <c r="QZW2" s="881"/>
      <c r="QZX2" s="881"/>
      <c r="QZY2" s="881"/>
      <c r="QZZ2" s="881"/>
      <c r="RAA2" s="881"/>
      <c r="RAB2" s="881"/>
      <c r="RAC2" s="881"/>
      <c r="RAD2" s="881"/>
      <c r="RAE2" s="881"/>
      <c r="RAF2" s="881"/>
      <c r="RAG2" s="881"/>
      <c r="RAH2" s="881"/>
      <c r="RAI2" s="881"/>
      <c r="RAJ2" s="881"/>
      <c r="RAK2" s="881"/>
      <c r="RAL2" s="881"/>
      <c r="RAM2" s="881"/>
      <c r="RAN2" s="881"/>
      <c r="RAO2" s="881"/>
      <c r="RAP2" s="881"/>
      <c r="RAQ2" s="881"/>
      <c r="RAR2" s="881"/>
      <c r="RAS2" s="881"/>
      <c r="RAT2" s="881"/>
      <c r="RAU2" s="881"/>
      <c r="RAV2" s="881"/>
      <c r="RAW2" s="881"/>
      <c r="RAX2" s="881"/>
      <c r="RAY2" s="881"/>
      <c r="RAZ2" s="881"/>
      <c r="RBA2" s="881"/>
      <c r="RBB2" s="881"/>
      <c r="RBC2" s="881"/>
      <c r="RBD2" s="881"/>
      <c r="RBE2" s="881"/>
      <c r="RBF2" s="881"/>
      <c r="RBG2" s="881"/>
      <c r="RBH2" s="881"/>
      <c r="RBI2" s="881"/>
      <c r="RBJ2" s="881"/>
      <c r="RBK2" s="881"/>
      <c r="RBL2" s="881"/>
      <c r="RBM2" s="881"/>
      <c r="RBN2" s="881"/>
      <c r="RBO2" s="881"/>
      <c r="RBP2" s="881"/>
      <c r="RBQ2" s="881"/>
      <c r="RBR2" s="881"/>
      <c r="RBS2" s="881"/>
      <c r="RBT2" s="881"/>
      <c r="RBU2" s="881"/>
      <c r="RBV2" s="881"/>
      <c r="RBW2" s="881"/>
      <c r="RBX2" s="881"/>
      <c r="RBY2" s="881"/>
      <c r="RBZ2" s="881"/>
      <c r="RCA2" s="881"/>
      <c r="RCB2" s="881"/>
      <c r="RCC2" s="881"/>
      <c r="RCD2" s="881"/>
      <c r="RCE2" s="881"/>
      <c r="RCF2" s="881"/>
      <c r="RCG2" s="881"/>
      <c r="RCH2" s="881"/>
      <c r="RCI2" s="881"/>
      <c r="RCJ2" s="881"/>
      <c r="RCK2" s="881"/>
      <c r="RCL2" s="881"/>
      <c r="RCM2" s="881"/>
      <c r="RCN2" s="881"/>
      <c r="RCO2" s="881"/>
      <c r="RCP2" s="881"/>
      <c r="RCQ2" s="881"/>
      <c r="RCR2" s="881"/>
      <c r="RCS2" s="881"/>
      <c r="RCT2" s="881"/>
      <c r="RCU2" s="881"/>
      <c r="RCV2" s="881"/>
      <c r="RCW2" s="881"/>
      <c r="RCX2" s="881"/>
      <c r="RCY2" s="881"/>
      <c r="RCZ2" s="881"/>
      <c r="RDA2" s="881"/>
      <c r="RDB2" s="881"/>
      <c r="RDC2" s="881"/>
      <c r="RDD2" s="881"/>
      <c r="RDE2" s="881"/>
      <c r="RDF2" s="881"/>
      <c r="RDG2" s="881"/>
      <c r="RDH2" s="881"/>
      <c r="RDI2" s="881"/>
      <c r="RDJ2" s="881"/>
      <c r="RDK2" s="881"/>
      <c r="RDL2" s="881"/>
      <c r="RDM2" s="881"/>
      <c r="RDN2" s="881"/>
      <c r="RDO2" s="881"/>
      <c r="RDP2" s="881"/>
      <c r="RDQ2" s="881"/>
      <c r="RDR2" s="881"/>
      <c r="RDS2" s="881"/>
      <c r="RDT2" s="881"/>
      <c r="RDU2" s="881"/>
      <c r="RDV2" s="881"/>
      <c r="RDW2" s="881"/>
      <c r="RDX2" s="881"/>
      <c r="RDY2" s="881"/>
      <c r="RDZ2" s="881"/>
      <c r="REA2" s="881"/>
      <c r="REB2" s="881"/>
      <c r="REC2" s="881"/>
      <c r="RED2" s="881"/>
      <c r="REE2" s="881"/>
      <c r="REF2" s="881"/>
      <c r="REG2" s="881"/>
      <c r="REH2" s="881"/>
      <c r="REI2" s="881"/>
      <c r="REJ2" s="881"/>
      <c r="REK2" s="881"/>
      <c r="REL2" s="881"/>
      <c r="REM2" s="881"/>
      <c r="REN2" s="881"/>
      <c r="REO2" s="881"/>
      <c r="REP2" s="881"/>
      <c r="REQ2" s="881"/>
      <c r="RER2" s="881"/>
      <c r="RES2" s="881"/>
      <c r="RET2" s="881"/>
      <c r="REU2" s="881"/>
      <c r="REV2" s="881"/>
      <c r="REW2" s="881"/>
      <c r="REX2" s="881"/>
      <c r="REY2" s="881"/>
      <c r="REZ2" s="881"/>
      <c r="RFA2" s="881"/>
      <c r="RFB2" s="881"/>
      <c r="RFC2" s="881"/>
      <c r="RFD2" s="881"/>
      <c r="RFE2" s="881"/>
      <c r="RFF2" s="881"/>
      <c r="RFG2" s="881"/>
      <c r="RFH2" s="881"/>
      <c r="RFI2" s="881"/>
      <c r="RFJ2" s="881"/>
      <c r="RFK2" s="881"/>
      <c r="RFL2" s="881"/>
      <c r="RFM2" s="881"/>
      <c r="RFN2" s="881"/>
      <c r="RFO2" s="881"/>
      <c r="RFP2" s="881"/>
      <c r="RFQ2" s="881"/>
      <c r="RFR2" s="881"/>
      <c r="RFS2" s="881"/>
      <c r="RFT2" s="881"/>
      <c r="RFU2" s="881"/>
      <c r="RFV2" s="881"/>
      <c r="RFW2" s="881"/>
      <c r="RFX2" s="881"/>
      <c r="RFY2" s="881"/>
      <c r="RFZ2" s="881"/>
      <c r="RGA2" s="881"/>
      <c r="RGB2" s="881"/>
      <c r="RGC2" s="881"/>
      <c r="RGD2" s="881"/>
      <c r="RGE2" s="881"/>
      <c r="RGF2" s="881"/>
      <c r="RGG2" s="881"/>
      <c r="RGH2" s="881"/>
      <c r="RGI2" s="881"/>
      <c r="RGJ2" s="881"/>
      <c r="RGK2" s="881"/>
      <c r="RGL2" s="881"/>
      <c r="RGM2" s="881"/>
      <c r="RGN2" s="881"/>
      <c r="RGO2" s="881"/>
      <c r="RGP2" s="881"/>
      <c r="RGQ2" s="881"/>
      <c r="RGR2" s="881"/>
      <c r="RGS2" s="881"/>
      <c r="RGT2" s="881"/>
      <c r="RGU2" s="881"/>
      <c r="RGV2" s="881"/>
      <c r="RGW2" s="881"/>
      <c r="RGX2" s="881"/>
      <c r="RGY2" s="881"/>
      <c r="RGZ2" s="881"/>
      <c r="RHA2" s="881"/>
      <c r="RHB2" s="881"/>
      <c r="RHC2" s="881"/>
      <c r="RHD2" s="881"/>
      <c r="RHE2" s="881"/>
      <c r="RHF2" s="881"/>
      <c r="RHG2" s="881"/>
      <c r="RHH2" s="881"/>
      <c r="RHI2" s="881"/>
      <c r="RHJ2" s="881"/>
      <c r="RHK2" s="881"/>
      <c r="RHL2" s="881"/>
      <c r="RHM2" s="881"/>
      <c r="RHN2" s="881"/>
      <c r="RHO2" s="881"/>
      <c r="RHP2" s="881"/>
      <c r="RHQ2" s="881"/>
      <c r="RHR2" s="881"/>
      <c r="RHS2" s="881"/>
      <c r="RHT2" s="881"/>
      <c r="RHU2" s="881"/>
      <c r="RHV2" s="881"/>
      <c r="RHW2" s="881"/>
      <c r="RHX2" s="881"/>
      <c r="RHY2" s="881"/>
      <c r="RHZ2" s="881"/>
      <c r="RIA2" s="881"/>
      <c r="RIB2" s="881"/>
      <c r="RIC2" s="881"/>
      <c r="RID2" s="881"/>
      <c r="RIE2" s="881"/>
      <c r="RIF2" s="881"/>
      <c r="RIG2" s="881"/>
      <c r="RIH2" s="881"/>
      <c r="RII2" s="881"/>
      <c r="RIJ2" s="881"/>
      <c r="RIK2" s="881"/>
      <c r="RIL2" s="881"/>
      <c r="RIM2" s="881"/>
      <c r="RIN2" s="881"/>
      <c r="RIO2" s="881"/>
      <c r="RIP2" s="881"/>
      <c r="RIQ2" s="881"/>
      <c r="RIR2" s="881"/>
      <c r="RIS2" s="881"/>
      <c r="RIT2" s="881"/>
      <c r="RIU2" s="881"/>
      <c r="RIV2" s="881"/>
      <c r="RIW2" s="881"/>
      <c r="RIX2" s="881"/>
      <c r="RIY2" s="881"/>
      <c r="RIZ2" s="881"/>
      <c r="RJA2" s="881"/>
      <c r="RJB2" s="881"/>
      <c r="RJC2" s="881"/>
      <c r="RJD2" s="881"/>
      <c r="RJE2" s="881"/>
      <c r="RJF2" s="881"/>
      <c r="RJG2" s="881"/>
      <c r="RJH2" s="881"/>
      <c r="RJI2" s="881"/>
      <c r="RJJ2" s="881"/>
      <c r="RJK2" s="881"/>
      <c r="RJL2" s="881"/>
      <c r="RJM2" s="881"/>
      <c r="RJN2" s="881"/>
      <c r="RJO2" s="881"/>
      <c r="RJP2" s="881"/>
      <c r="RJQ2" s="881"/>
      <c r="RJR2" s="881"/>
      <c r="RJS2" s="881"/>
      <c r="RJT2" s="881"/>
      <c r="RJU2" s="881"/>
      <c r="RJV2" s="881"/>
      <c r="RJW2" s="881"/>
      <c r="RJX2" s="881"/>
      <c r="RJY2" s="881"/>
      <c r="RJZ2" s="881"/>
      <c r="RKA2" s="881"/>
      <c r="RKB2" s="881"/>
      <c r="RKC2" s="881"/>
      <c r="RKD2" s="881"/>
      <c r="RKE2" s="881"/>
      <c r="RKF2" s="881"/>
      <c r="RKG2" s="881"/>
      <c r="RKH2" s="881"/>
      <c r="RKI2" s="881"/>
      <c r="RKJ2" s="881"/>
      <c r="RKK2" s="881"/>
      <c r="RKL2" s="881"/>
      <c r="RKM2" s="881"/>
      <c r="RKN2" s="881"/>
      <c r="RKO2" s="881"/>
      <c r="RKP2" s="881"/>
      <c r="RKQ2" s="881"/>
      <c r="RKR2" s="881"/>
      <c r="RKS2" s="881"/>
      <c r="RKT2" s="881"/>
      <c r="RKU2" s="881"/>
      <c r="RKV2" s="881"/>
      <c r="RKW2" s="881"/>
      <c r="RKX2" s="881"/>
      <c r="RKY2" s="881"/>
      <c r="RKZ2" s="881"/>
      <c r="RLA2" s="881"/>
      <c r="RLB2" s="881"/>
      <c r="RLC2" s="881"/>
      <c r="RLD2" s="881"/>
      <c r="RLE2" s="881"/>
      <c r="RLF2" s="881"/>
      <c r="RLG2" s="881"/>
      <c r="RLH2" s="881"/>
      <c r="RLI2" s="881"/>
      <c r="RLJ2" s="881"/>
      <c r="RLK2" s="881"/>
      <c r="RLL2" s="881"/>
      <c r="RLM2" s="881"/>
      <c r="RLN2" s="881"/>
      <c r="RLO2" s="881"/>
      <c r="RLP2" s="881"/>
      <c r="RLQ2" s="881"/>
      <c r="RLR2" s="881"/>
      <c r="RLS2" s="881"/>
      <c r="RLT2" s="881"/>
      <c r="RLU2" s="881"/>
      <c r="RLV2" s="881"/>
      <c r="RLW2" s="881"/>
      <c r="RLX2" s="881"/>
      <c r="RLY2" s="881"/>
      <c r="RLZ2" s="881"/>
      <c r="RMA2" s="881"/>
      <c r="RMB2" s="881"/>
      <c r="RMC2" s="881"/>
      <c r="RMD2" s="881"/>
      <c r="RME2" s="881"/>
      <c r="RMF2" s="881"/>
      <c r="RMG2" s="881"/>
      <c r="RMH2" s="881"/>
      <c r="RMI2" s="881"/>
      <c r="RMJ2" s="881"/>
      <c r="RMK2" s="881"/>
      <c r="RML2" s="881"/>
      <c r="RMM2" s="881"/>
      <c r="RMN2" s="881"/>
      <c r="RMO2" s="881"/>
      <c r="RMP2" s="881"/>
      <c r="RMQ2" s="881"/>
      <c r="RMR2" s="881"/>
      <c r="RMS2" s="881"/>
      <c r="RMT2" s="881"/>
      <c r="RMU2" s="881"/>
      <c r="RMV2" s="881"/>
      <c r="RMW2" s="881"/>
      <c r="RMX2" s="881"/>
      <c r="RMY2" s="881"/>
      <c r="RMZ2" s="881"/>
      <c r="RNA2" s="881"/>
      <c r="RNB2" s="881"/>
      <c r="RNC2" s="881"/>
      <c r="RND2" s="881"/>
      <c r="RNE2" s="881"/>
      <c r="RNF2" s="881"/>
      <c r="RNG2" s="881"/>
      <c r="RNH2" s="881"/>
      <c r="RNI2" s="881"/>
      <c r="RNJ2" s="881"/>
      <c r="RNK2" s="881"/>
      <c r="RNL2" s="881"/>
      <c r="RNM2" s="881"/>
      <c r="RNN2" s="881"/>
      <c r="RNO2" s="881"/>
      <c r="RNP2" s="881"/>
      <c r="RNQ2" s="881"/>
      <c r="RNR2" s="881"/>
      <c r="RNS2" s="881"/>
      <c r="RNT2" s="881"/>
      <c r="RNU2" s="881"/>
      <c r="RNV2" s="881"/>
      <c r="RNW2" s="881"/>
      <c r="RNX2" s="881"/>
      <c r="RNY2" s="881"/>
      <c r="RNZ2" s="881"/>
      <c r="ROA2" s="881"/>
      <c r="ROB2" s="881"/>
      <c r="ROC2" s="881"/>
      <c r="ROD2" s="881"/>
      <c r="ROE2" s="881"/>
      <c r="ROF2" s="881"/>
      <c r="ROG2" s="881"/>
      <c r="ROH2" s="881"/>
      <c r="ROI2" s="881"/>
      <c r="ROJ2" s="881"/>
      <c r="ROK2" s="881"/>
      <c r="ROL2" s="881"/>
      <c r="ROM2" s="881"/>
      <c r="RON2" s="881"/>
      <c r="ROO2" s="881"/>
      <c r="ROP2" s="881"/>
      <c r="ROQ2" s="881"/>
      <c r="ROR2" s="881"/>
      <c r="ROS2" s="881"/>
      <c r="ROT2" s="881"/>
      <c r="ROU2" s="881"/>
      <c r="ROV2" s="881"/>
      <c r="ROW2" s="881"/>
      <c r="ROX2" s="881"/>
      <c r="ROY2" s="881"/>
      <c r="ROZ2" s="881"/>
      <c r="RPA2" s="881"/>
      <c r="RPB2" s="881"/>
      <c r="RPC2" s="881"/>
      <c r="RPD2" s="881"/>
      <c r="RPE2" s="881"/>
      <c r="RPF2" s="881"/>
      <c r="RPG2" s="881"/>
      <c r="RPH2" s="881"/>
      <c r="RPI2" s="881"/>
      <c r="RPJ2" s="881"/>
      <c r="RPK2" s="881"/>
      <c r="RPL2" s="881"/>
      <c r="RPM2" s="881"/>
      <c r="RPN2" s="881"/>
      <c r="RPO2" s="881"/>
      <c r="RPP2" s="881"/>
      <c r="RPQ2" s="881"/>
      <c r="RPR2" s="881"/>
      <c r="RPS2" s="881"/>
      <c r="RPT2" s="881"/>
      <c r="RPU2" s="881"/>
      <c r="RPV2" s="881"/>
      <c r="RPW2" s="881"/>
      <c r="RPX2" s="881"/>
      <c r="RPY2" s="881"/>
      <c r="RPZ2" s="881"/>
      <c r="RQA2" s="881"/>
      <c r="RQB2" s="881"/>
      <c r="RQC2" s="881"/>
      <c r="RQD2" s="881"/>
      <c r="RQE2" s="881"/>
      <c r="RQF2" s="881"/>
      <c r="RQG2" s="881"/>
      <c r="RQH2" s="881"/>
      <c r="RQI2" s="881"/>
      <c r="RQJ2" s="881"/>
      <c r="RQK2" s="881"/>
      <c r="RQL2" s="881"/>
      <c r="RQM2" s="881"/>
      <c r="RQN2" s="881"/>
      <c r="RQO2" s="881"/>
      <c r="RQP2" s="881"/>
      <c r="RQQ2" s="881"/>
      <c r="RQR2" s="881"/>
      <c r="RQS2" s="881"/>
      <c r="RQT2" s="881"/>
      <c r="RQU2" s="881"/>
      <c r="RQV2" s="881"/>
      <c r="RQW2" s="881"/>
      <c r="RQX2" s="881"/>
      <c r="RQY2" s="881"/>
      <c r="RQZ2" s="881"/>
      <c r="RRA2" s="881"/>
      <c r="RRB2" s="881"/>
      <c r="RRC2" s="881"/>
      <c r="RRD2" s="881"/>
      <c r="RRE2" s="881"/>
      <c r="RRF2" s="881"/>
      <c r="RRG2" s="881"/>
      <c r="RRH2" s="881"/>
      <c r="RRI2" s="881"/>
      <c r="RRJ2" s="881"/>
      <c r="RRK2" s="881"/>
      <c r="RRL2" s="881"/>
      <c r="RRM2" s="881"/>
      <c r="RRN2" s="881"/>
      <c r="RRO2" s="881"/>
      <c r="RRP2" s="881"/>
      <c r="RRQ2" s="881"/>
      <c r="RRR2" s="881"/>
      <c r="RRS2" s="881"/>
      <c r="RRT2" s="881"/>
      <c r="RRU2" s="881"/>
      <c r="RRV2" s="881"/>
      <c r="RRW2" s="881"/>
      <c r="RRX2" s="881"/>
      <c r="RRY2" s="881"/>
      <c r="RRZ2" s="881"/>
      <c r="RSA2" s="881"/>
      <c r="RSB2" s="881"/>
      <c r="RSC2" s="881"/>
      <c r="RSD2" s="881"/>
      <c r="RSE2" s="881"/>
      <c r="RSF2" s="881"/>
      <c r="RSG2" s="881"/>
      <c r="RSH2" s="881"/>
      <c r="RSI2" s="881"/>
      <c r="RSJ2" s="881"/>
      <c r="RSK2" s="881"/>
      <c r="RSL2" s="881"/>
      <c r="RSM2" s="881"/>
      <c r="RSN2" s="881"/>
      <c r="RSO2" s="881"/>
      <c r="RSP2" s="881"/>
      <c r="RSQ2" s="881"/>
      <c r="RSR2" s="881"/>
      <c r="RSS2" s="881"/>
      <c r="RST2" s="881"/>
      <c r="RSU2" s="881"/>
      <c r="RSV2" s="881"/>
      <c r="RSW2" s="881"/>
      <c r="RSX2" s="881"/>
      <c r="RSY2" s="881"/>
      <c r="RSZ2" s="881"/>
      <c r="RTA2" s="881"/>
      <c r="RTB2" s="881"/>
      <c r="RTC2" s="881"/>
      <c r="RTD2" s="881"/>
      <c r="RTE2" s="881"/>
      <c r="RTF2" s="881"/>
      <c r="RTG2" s="881"/>
      <c r="RTH2" s="881"/>
      <c r="RTI2" s="881"/>
      <c r="RTJ2" s="881"/>
      <c r="RTK2" s="881"/>
      <c r="RTL2" s="881"/>
      <c r="RTM2" s="881"/>
      <c r="RTN2" s="881"/>
      <c r="RTO2" s="881"/>
      <c r="RTP2" s="881"/>
      <c r="RTQ2" s="881"/>
      <c r="RTR2" s="881"/>
      <c r="RTS2" s="881"/>
      <c r="RTT2" s="881"/>
      <c r="RTU2" s="881"/>
      <c r="RTV2" s="881"/>
      <c r="RTW2" s="881"/>
      <c r="RTX2" s="881"/>
      <c r="RTY2" s="881"/>
      <c r="RTZ2" s="881"/>
      <c r="RUA2" s="881"/>
      <c r="RUB2" s="881"/>
      <c r="RUC2" s="881"/>
      <c r="RUD2" s="881"/>
      <c r="RUE2" s="881"/>
      <c r="RUF2" s="881"/>
      <c r="RUG2" s="881"/>
      <c r="RUH2" s="881"/>
      <c r="RUI2" s="881"/>
      <c r="RUJ2" s="881"/>
      <c r="RUK2" s="881"/>
      <c r="RUL2" s="881"/>
      <c r="RUM2" s="881"/>
      <c r="RUN2" s="881"/>
      <c r="RUO2" s="881"/>
      <c r="RUP2" s="881"/>
      <c r="RUQ2" s="881"/>
      <c r="RUR2" s="881"/>
      <c r="RUS2" s="881"/>
      <c r="RUT2" s="881"/>
      <c r="RUU2" s="881"/>
      <c r="RUV2" s="881"/>
      <c r="RUW2" s="881"/>
      <c r="RUX2" s="881"/>
      <c r="RUY2" s="881"/>
      <c r="RUZ2" s="881"/>
      <c r="RVA2" s="881"/>
      <c r="RVB2" s="881"/>
      <c r="RVC2" s="881"/>
      <c r="RVD2" s="881"/>
      <c r="RVE2" s="881"/>
      <c r="RVF2" s="881"/>
      <c r="RVG2" s="881"/>
      <c r="RVH2" s="881"/>
      <c r="RVI2" s="881"/>
      <c r="RVJ2" s="881"/>
      <c r="RVK2" s="881"/>
      <c r="RVL2" s="881"/>
      <c r="RVM2" s="881"/>
      <c r="RVN2" s="881"/>
      <c r="RVO2" s="881"/>
      <c r="RVP2" s="881"/>
      <c r="RVQ2" s="881"/>
      <c r="RVR2" s="881"/>
      <c r="RVS2" s="881"/>
      <c r="RVT2" s="881"/>
      <c r="RVU2" s="881"/>
      <c r="RVV2" s="881"/>
      <c r="RVW2" s="881"/>
      <c r="RVX2" s="881"/>
      <c r="RVY2" s="881"/>
      <c r="RVZ2" s="881"/>
      <c r="RWA2" s="881"/>
      <c r="RWB2" s="881"/>
      <c r="RWC2" s="881"/>
      <c r="RWD2" s="881"/>
      <c r="RWE2" s="881"/>
      <c r="RWF2" s="881"/>
      <c r="RWG2" s="881"/>
      <c r="RWH2" s="881"/>
      <c r="RWI2" s="881"/>
      <c r="RWJ2" s="881"/>
      <c r="RWK2" s="881"/>
      <c r="RWL2" s="881"/>
      <c r="RWM2" s="881"/>
      <c r="RWN2" s="881"/>
      <c r="RWO2" s="881"/>
      <c r="RWP2" s="881"/>
      <c r="RWQ2" s="881"/>
      <c r="RWR2" s="881"/>
      <c r="RWS2" s="881"/>
      <c r="RWT2" s="881"/>
      <c r="RWU2" s="881"/>
      <c r="RWV2" s="881"/>
      <c r="RWW2" s="881"/>
      <c r="RWX2" s="881"/>
      <c r="RWY2" s="881"/>
      <c r="RWZ2" s="881"/>
      <c r="RXA2" s="881"/>
      <c r="RXB2" s="881"/>
      <c r="RXC2" s="881"/>
      <c r="RXD2" s="881"/>
      <c r="RXE2" s="881"/>
      <c r="RXF2" s="881"/>
      <c r="RXG2" s="881"/>
      <c r="RXH2" s="881"/>
      <c r="RXI2" s="881"/>
      <c r="RXJ2" s="881"/>
      <c r="RXK2" s="881"/>
      <c r="RXL2" s="881"/>
      <c r="RXM2" s="881"/>
      <c r="RXN2" s="881"/>
      <c r="RXO2" s="881"/>
      <c r="RXP2" s="881"/>
      <c r="RXQ2" s="881"/>
      <c r="RXR2" s="881"/>
      <c r="RXS2" s="881"/>
      <c r="RXT2" s="881"/>
      <c r="RXU2" s="881"/>
      <c r="RXV2" s="881"/>
      <c r="RXW2" s="881"/>
      <c r="RXX2" s="881"/>
      <c r="RXY2" s="881"/>
      <c r="RXZ2" s="881"/>
      <c r="RYA2" s="881"/>
      <c r="RYB2" s="881"/>
      <c r="RYC2" s="881"/>
      <c r="RYD2" s="881"/>
      <c r="RYE2" s="881"/>
      <c r="RYF2" s="881"/>
      <c r="RYG2" s="881"/>
      <c r="RYH2" s="881"/>
      <c r="RYI2" s="881"/>
      <c r="RYJ2" s="881"/>
      <c r="RYK2" s="881"/>
      <c r="RYL2" s="881"/>
      <c r="RYM2" s="881"/>
      <c r="RYN2" s="881"/>
      <c r="RYO2" s="881"/>
      <c r="RYP2" s="881"/>
      <c r="RYQ2" s="881"/>
      <c r="RYR2" s="881"/>
      <c r="RYS2" s="881"/>
      <c r="RYT2" s="881"/>
      <c r="RYU2" s="881"/>
      <c r="RYV2" s="881"/>
      <c r="RYW2" s="881"/>
      <c r="RYX2" s="881"/>
      <c r="RYY2" s="881"/>
      <c r="RYZ2" s="881"/>
      <c r="RZA2" s="881"/>
      <c r="RZB2" s="881"/>
      <c r="RZC2" s="881"/>
      <c r="RZD2" s="881"/>
      <c r="RZE2" s="881"/>
      <c r="RZF2" s="881"/>
      <c r="RZG2" s="881"/>
      <c r="RZH2" s="881"/>
      <c r="RZI2" s="881"/>
      <c r="RZJ2" s="881"/>
      <c r="RZK2" s="881"/>
      <c r="RZL2" s="881"/>
      <c r="RZM2" s="881"/>
      <c r="RZN2" s="881"/>
      <c r="RZO2" s="881"/>
      <c r="RZP2" s="881"/>
      <c r="RZQ2" s="881"/>
      <c r="RZR2" s="881"/>
      <c r="RZS2" s="881"/>
      <c r="RZT2" s="881"/>
      <c r="RZU2" s="881"/>
      <c r="RZV2" s="881"/>
      <c r="RZW2" s="881"/>
      <c r="RZX2" s="881"/>
      <c r="RZY2" s="881"/>
      <c r="RZZ2" s="881"/>
      <c r="SAA2" s="881"/>
      <c r="SAB2" s="881"/>
      <c r="SAC2" s="881"/>
      <c r="SAD2" s="881"/>
      <c r="SAE2" s="881"/>
      <c r="SAF2" s="881"/>
      <c r="SAG2" s="881"/>
      <c r="SAH2" s="881"/>
      <c r="SAI2" s="881"/>
      <c r="SAJ2" s="881"/>
      <c r="SAK2" s="881"/>
      <c r="SAL2" s="881"/>
      <c r="SAM2" s="881"/>
      <c r="SAN2" s="881"/>
      <c r="SAO2" s="881"/>
      <c r="SAP2" s="881"/>
      <c r="SAQ2" s="881"/>
      <c r="SAR2" s="881"/>
      <c r="SAS2" s="881"/>
      <c r="SAT2" s="881"/>
      <c r="SAU2" s="881"/>
      <c r="SAV2" s="881"/>
      <c r="SAW2" s="881"/>
      <c r="SAX2" s="881"/>
      <c r="SAY2" s="881"/>
      <c r="SAZ2" s="881"/>
      <c r="SBA2" s="881"/>
      <c r="SBB2" s="881"/>
      <c r="SBC2" s="881"/>
      <c r="SBD2" s="881"/>
      <c r="SBE2" s="881"/>
      <c r="SBF2" s="881"/>
      <c r="SBG2" s="881"/>
      <c r="SBH2" s="881"/>
      <c r="SBI2" s="881"/>
      <c r="SBJ2" s="881"/>
      <c r="SBK2" s="881"/>
      <c r="SBL2" s="881"/>
      <c r="SBM2" s="881"/>
      <c r="SBN2" s="881"/>
      <c r="SBO2" s="881"/>
      <c r="SBP2" s="881"/>
      <c r="SBQ2" s="881"/>
      <c r="SBR2" s="881"/>
      <c r="SBS2" s="881"/>
      <c r="SBT2" s="881"/>
      <c r="SBU2" s="881"/>
      <c r="SBV2" s="881"/>
      <c r="SBW2" s="881"/>
      <c r="SBX2" s="881"/>
      <c r="SBY2" s="881"/>
      <c r="SBZ2" s="881"/>
      <c r="SCA2" s="881"/>
      <c r="SCB2" s="881"/>
      <c r="SCC2" s="881"/>
      <c r="SCD2" s="881"/>
      <c r="SCE2" s="881"/>
      <c r="SCF2" s="881"/>
      <c r="SCG2" s="881"/>
      <c r="SCH2" s="881"/>
      <c r="SCI2" s="881"/>
      <c r="SCJ2" s="881"/>
      <c r="SCK2" s="881"/>
      <c r="SCL2" s="881"/>
      <c r="SCM2" s="881"/>
      <c r="SCN2" s="881"/>
      <c r="SCO2" s="881"/>
      <c r="SCP2" s="881"/>
      <c r="SCQ2" s="881"/>
      <c r="SCR2" s="881"/>
      <c r="SCS2" s="881"/>
      <c r="SCT2" s="881"/>
      <c r="SCU2" s="881"/>
      <c r="SCV2" s="881"/>
      <c r="SCW2" s="881"/>
      <c r="SCX2" s="881"/>
      <c r="SCY2" s="881"/>
      <c r="SCZ2" s="881"/>
      <c r="SDA2" s="881"/>
      <c r="SDB2" s="881"/>
      <c r="SDC2" s="881"/>
      <c r="SDD2" s="881"/>
      <c r="SDE2" s="881"/>
      <c r="SDF2" s="881"/>
      <c r="SDG2" s="881"/>
      <c r="SDH2" s="881"/>
      <c r="SDI2" s="881"/>
      <c r="SDJ2" s="881"/>
      <c r="SDK2" s="881"/>
      <c r="SDL2" s="881"/>
      <c r="SDM2" s="881"/>
      <c r="SDN2" s="881"/>
      <c r="SDO2" s="881"/>
      <c r="SDP2" s="881"/>
      <c r="SDQ2" s="881"/>
      <c r="SDR2" s="881"/>
      <c r="SDS2" s="881"/>
      <c r="SDT2" s="881"/>
      <c r="SDU2" s="881"/>
      <c r="SDV2" s="881"/>
      <c r="SDW2" s="881"/>
      <c r="SDX2" s="881"/>
      <c r="SDY2" s="881"/>
      <c r="SDZ2" s="881"/>
      <c r="SEA2" s="881"/>
      <c r="SEB2" s="881"/>
      <c r="SEC2" s="881"/>
      <c r="SED2" s="881"/>
      <c r="SEE2" s="881"/>
      <c r="SEF2" s="881"/>
      <c r="SEG2" s="881"/>
      <c r="SEH2" s="881"/>
      <c r="SEI2" s="881"/>
      <c r="SEJ2" s="881"/>
      <c r="SEK2" s="881"/>
      <c r="SEL2" s="881"/>
      <c r="SEM2" s="881"/>
      <c r="SEN2" s="881"/>
      <c r="SEO2" s="881"/>
      <c r="SEP2" s="881"/>
      <c r="SEQ2" s="881"/>
      <c r="SER2" s="881"/>
      <c r="SES2" s="881"/>
      <c r="SET2" s="881"/>
      <c r="SEU2" s="881"/>
      <c r="SEV2" s="881"/>
      <c r="SEW2" s="881"/>
      <c r="SEX2" s="881"/>
      <c r="SEY2" s="881"/>
      <c r="SEZ2" s="881"/>
      <c r="SFA2" s="881"/>
      <c r="SFB2" s="881"/>
      <c r="SFC2" s="881"/>
      <c r="SFD2" s="881"/>
      <c r="SFE2" s="881"/>
      <c r="SFF2" s="881"/>
      <c r="SFG2" s="881"/>
      <c r="SFH2" s="881"/>
      <c r="SFI2" s="881"/>
      <c r="SFJ2" s="881"/>
      <c r="SFK2" s="881"/>
      <c r="SFL2" s="881"/>
      <c r="SFM2" s="881"/>
      <c r="SFN2" s="881"/>
      <c r="SFO2" s="881"/>
      <c r="SFP2" s="881"/>
      <c r="SFQ2" s="881"/>
      <c r="SFR2" s="881"/>
      <c r="SFS2" s="881"/>
      <c r="SFT2" s="881"/>
      <c r="SFU2" s="881"/>
      <c r="SFV2" s="881"/>
      <c r="SFW2" s="881"/>
      <c r="SFX2" s="881"/>
      <c r="SFY2" s="881"/>
      <c r="SFZ2" s="881"/>
      <c r="SGA2" s="881"/>
      <c r="SGB2" s="881"/>
      <c r="SGC2" s="881"/>
      <c r="SGD2" s="881"/>
      <c r="SGE2" s="881"/>
      <c r="SGF2" s="881"/>
      <c r="SGG2" s="881"/>
      <c r="SGH2" s="881"/>
      <c r="SGI2" s="881"/>
      <c r="SGJ2" s="881"/>
      <c r="SGK2" s="881"/>
      <c r="SGL2" s="881"/>
      <c r="SGM2" s="881"/>
      <c r="SGN2" s="881"/>
      <c r="SGO2" s="881"/>
      <c r="SGP2" s="881"/>
      <c r="SGQ2" s="881"/>
      <c r="SGR2" s="881"/>
      <c r="SGS2" s="881"/>
      <c r="SGT2" s="881"/>
      <c r="SGU2" s="881"/>
      <c r="SGV2" s="881"/>
      <c r="SGW2" s="881"/>
      <c r="SGX2" s="881"/>
      <c r="SGY2" s="881"/>
      <c r="SGZ2" s="881"/>
      <c r="SHA2" s="881"/>
      <c r="SHB2" s="881"/>
      <c r="SHC2" s="881"/>
      <c r="SHD2" s="881"/>
      <c r="SHE2" s="881"/>
      <c r="SHF2" s="881"/>
      <c r="SHG2" s="881"/>
      <c r="SHH2" s="881"/>
      <c r="SHI2" s="881"/>
      <c r="SHJ2" s="881"/>
      <c r="SHK2" s="881"/>
      <c r="SHL2" s="881"/>
      <c r="SHM2" s="881"/>
      <c r="SHN2" s="881"/>
      <c r="SHO2" s="881"/>
      <c r="SHP2" s="881"/>
      <c r="SHQ2" s="881"/>
      <c r="SHR2" s="881"/>
      <c r="SHS2" s="881"/>
      <c r="SHT2" s="881"/>
      <c r="SHU2" s="881"/>
      <c r="SHV2" s="881"/>
      <c r="SHW2" s="881"/>
      <c r="SHX2" s="881"/>
      <c r="SHY2" s="881"/>
      <c r="SHZ2" s="881"/>
      <c r="SIA2" s="881"/>
      <c r="SIB2" s="881"/>
      <c r="SIC2" s="881"/>
      <c r="SID2" s="881"/>
      <c r="SIE2" s="881"/>
      <c r="SIF2" s="881"/>
      <c r="SIG2" s="881"/>
      <c r="SIH2" s="881"/>
      <c r="SII2" s="881"/>
      <c r="SIJ2" s="881"/>
      <c r="SIK2" s="881"/>
      <c r="SIL2" s="881"/>
      <c r="SIM2" s="881"/>
      <c r="SIN2" s="881"/>
      <c r="SIO2" s="881"/>
      <c r="SIP2" s="881"/>
      <c r="SIQ2" s="881"/>
      <c r="SIR2" s="881"/>
      <c r="SIS2" s="881"/>
      <c r="SIT2" s="881"/>
      <c r="SIU2" s="881"/>
      <c r="SIV2" s="881"/>
      <c r="SIW2" s="881"/>
      <c r="SIX2" s="881"/>
      <c r="SIY2" s="881"/>
      <c r="SIZ2" s="881"/>
      <c r="SJA2" s="881"/>
      <c r="SJB2" s="881"/>
      <c r="SJC2" s="881"/>
      <c r="SJD2" s="881"/>
      <c r="SJE2" s="881"/>
      <c r="SJF2" s="881"/>
      <c r="SJG2" s="881"/>
      <c r="SJH2" s="881"/>
      <c r="SJI2" s="881"/>
      <c r="SJJ2" s="881"/>
      <c r="SJK2" s="881"/>
      <c r="SJL2" s="881"/>
      <c r="SJM2" s="881"/>
      <c r="SJN2" s="881"/>
      <c r="SJO2" s="881"/>
      <c r="SJP2" s="881"/>
      <c r="SJQ2" s="881"/>
      <c r="SJR2" s="881"/>
      <c r="SJS2" s="881"/>
      <c r="SJT2" s="881"/>
      <c r="SJU2" s="881"/>
      <c r="SJV2" s="881"/>
      <c r="SJW2" s="881"/>
      <c r="SJX2" s="881"/>
      <c r="SJY2" s="881"/>
      <c r="SJZ2" s="881"/>
      <c r="SKA2" s="881"/>
      <c r="SKB2" s="881"/>
      <c r="SKC2" s="881"/>
      <c r="SKD2" s="881"/>
      <c r="SKE2" s="881"/>
      <c r="SKF2" s="881"/>
      <c r="SKG2" s="881"/>
      <c r="SKH2" s="881"/>
      <c r="SKI2" s="881"/>
      <c r="SKJ2" s="881"/>
      <c r="SKK2" s="881"/>
      <c r="SKL2" s="881"/>
      <c r="SKM2" s="881"/>
      <c r="SKN2" s="881"/>
      <c r="SKO2" s="881"/>
      <c r="SKP2" s="881"/>
      <c r="SKQ2" s="881"/>
      <c r="SKR2" s="881"/>
      <c r="SKS2" s="881"/>
      <c r="SKT2" s="881"/>
      <c r="SKU2" s="881"/>
      <c r="SKV2" s="881"/>
      <c r="SKW2" s="881"/>
      <c r="SKX2" s="881"/>
      <c r="SKY2" s="881"/>
      <c r="SKZ2" s="881"/>
      <c r="SLA2" s="881"/>
      <c r="SLB2" s="881"/>
      <c r="SLC2" s="881"/>
      <c r="SLD2" s="881"/>
      <c r="SLE2" s="881"/>
      <c r="SLF2" s="881"/>
      <c r="SLG2" s="881"/>
      <c r="SLH2" s="881"/>
      <c r="SLI2" s="881"/>
      <c r="SLJ2" s="881"/>
      <c r="SLK2" s="881"/>
      <c r="SLL2" s="881"/>
      <c r="SLM2" s="881"/>
      <c r="SLN2" s="881"/>
      <c r="SLO2" s="881"/>
      <c r="SLP2" s="881"/>
      <c r="SLQ2" s="881"/>
      <c r="SLR2" s="881"/>
      <c r="SLS2" s="881"/>
      <c r="SLT2" s="881"/>
      <c r="SLU2" s="881"/>
      <c r="SLV2" s="881"/>
      <c r="SLW2" s="881"/>
      <c r="SLX2" s="881"/>
      <c r="SLY2" s="881"/>
      <c r="SLZ2" s="881"/>
      <c r="SMA2" s="881"/>
      <c r="SMB2" s="881"/>
      <c r="SMC2" s="881"/>
      <c r="SMD2" s="881"/>
      <c r="SME2" s="881"/>
      <c r="SMF2" s="881"/>
      <c r="SMG2" s="881"/>
      <c r="SMH2" s="881"/>
      <c r="SMI2" s="881"/>
      <c r="SMJ2" s="881"/>
      <c r="SMK2" s="881"/>
      <c r="SML2" s="881"/>
      <c r="SMM2" s="881"/>
      <c r="SMN2" s="881"/>
      <c r="SMO2" s="881"/>
      <c r="SMP2" s="881"/>
      <c r="SMQ2" s="881"/>
      <c r="SMR2" s="881"/>
      <c r="SMS2" s="881"/>
      <c r="SMT2" s="881"/>
      <c r="SMU2" s="881"/>
      <c r="SMV2" s="881"/>
      <c r="SMW2" s="881"/>
      <c r="SMX2" s="881"/>
      <c r="SMY2" s="881"/>
      <c r="SMZ2" s="881"/>
      <c r="SNA2" s="881"/>
      <c r="SNB2" s="881"/>
      <c r="SNC2" s="881"/>
      <c r="SND2" s="881"/>
      <c r="SNE2" s="881"/>
      <c r="SNF2" s="881"/>
      <c r="SNG2" s="881"/>
      <c r="SNH2" s="881"/>
      <c r="SNI2" s="881"/>
      <c r="SNJ2" s="881"/>
      <c r="SNK2" s="881"/>
      <c r="SNL2" s="881"/>
      <c r="SNM2" s="881"/>
      <c r="SNN2" s="881"/>
      <c r="SNO2" s="881"/>
      <c r="SNP2" s="881"/>
      <c r="SNQ2" s="881"/>
      <c r="SNR2" s="881"/>
      <c r="SNS2" s="881"/>
      <c r="SNT2" s="881"/>
      <c r="SNU2" s="881"/>
      <c r="SNV2" s="881"/>
      <c r="SNW2" s="881"/>
      <c r="SNX2" s="881"/>
      <c r="SNY2" s="881"/>
      <c r="SNZ2" s="881"/>
      <c r="SOA2" s="881"/>
      <c r="SOB2" s="881"/>
      <c r="SOC2" s="881"/>
      <c r="SOD2" s="881"/>
      <c r="SOE2" s="881"/>
      <c r="SOF2" s="881"/>
      <c r="SOG2" s="881"/>
      <c r="SOH2" s="881"/>
      <c r="SOI2" s="881"/>
      <c r="SOJ2" s="881"/>
      <c r="SOK2" s="881"/>
      <c r="SOL2" s="881"/>
      <c r="SOM2" s="881"/>
      <c r="SON2" s="881"/>
      <c r="SOO2" s="881"/>
      <c r="SOP2" s="881"/>
      <c r="SOQ2" s="881"/>
      <c r="SOR2" s="881"/>
      <c r="SOS2" s="881"/>
      <c r="SOT2" s="881"/>
      <c r="SOU2" s="881"/>
      <c r="SOV2" s="881"/>
      <c r="SOW2" s="881"/>
      <c r="SOX2" s="881"/>
      <c r="SOY2" s="881"/>
      <c r="SOZ2" s="881"/>
      <c r="SPA2" s="881"/>
      <c r="SPB2" s="881"/>
      <c r="SPC2" s="881"/>
      <c r="SPD2" s="881"/>
      <c r="SPE2" s="881"/>
      <c r="SPF2" s="881"/>
      <c r="SPG2" s="881"/>
      <c r="SPH2" s="881"/>
      <c r="SPI2" s="881"/>
      <c r="SPJ2" s="881"/>
      <c r="SPK2" s="881"/>
      <c r="SPL2" s="881"/>
      <c r="SPM2" s="881"/>
      <c r="SPN2" s="881"/>
      <c r="SPO2" s="881"/>
      <c r="SPP2" s="881"/>
      <c r="SPQ2" s="881"/>
      <c r="SPR2" s="881"/>
      <c r="SPS2" s="881"/>
      <c r="SPT2" s="881"/>
      <c r="SPU2" s="881"/>
      <c r="SPV2" s="881"/>
      <c r="SPW2" s="881"/>
      <c r="SPX2" s="881"/>
      <c r="SPY2" s="881"/>
      <c r="SPZ2" s="881"/>
      <c r="SQA2" s="881"/>
      <c r="SQB2" s="881"/>
      <c r="SQC2" s="881"/>
      <c r="SQD2" s="881"/>
      <c r="SQE2" s="881"/>
      <c r="SQF2" s="881"/>
      <c r="SQG2" s="881"/>
      <c r="SQH2" s="881"/>
      <c r="SQI2" s="881"/>
      <c r="SQJ2" s="881"/>
      <c r="SQK2" s="881"/>
      <c r="SQL2" s="881"/>
      <c r="SQM2" s="881"/>
      <c r="SQN2" s="881"/>
      <c r="SQO2" s="881"/>
      <c r="SQP2" s="881"/>
      <c r="SQQ2" s="881"/>
      <c r="SQR2" s="881"/>
      <c r="SQS2" s="881"/>
      <c r="SQT2" s="881"/>
      <c r="SQU2" s="881"/>
      <c r="SQV2" s="881"/>
      <c r="SQW2" s="881"/>
      <c r="SQX2" s="881"/>
      <c r="SQY2" s="881"/>
      <c r="SQZ2" s="881"/>
      <c r="SRA2" s="881"/>
      <c r="SRB2" s="881"/>
      <c r="SRC2" s="881"/>
      <c r="SRD2" s="881"/>
      <c r="SRE2" s="881"/>
      <c r="SRF2" s="881"/>
      <c r="SRG2" s="881"/>
      <c r="SRH2" s="881"/>
      <c r="SRI2" s="881"/>
      <c r="SRJ2" s="881"/>
      <c r="SRK2" s="881"/>
      <c r="SRL2" s="881"/>
      <c r="SRM2" s="881"/>
      <c r="SRN2" s="881"/>
      <c r="SRO2" s="881"/>
      <c r="SRP2" s="881"/>
      <c r="SRQ2" s="881"/>
      <c r="SRR2" s="881"/>
      <c r="SRS2" s="881"/>
      <c r="SRT2" s="881"/>
      <c r="SRU2" s="881"/>
      <c r="SRV2" s="881"/>
      <c r="SRW2" s="881"/>
      <c r="SRX2" s="881"/>
      <c r="SRY2" s="881"/>
      <c r="SRZ2" s="881"/>
      <c r="SSA2" s="881"/>
      <c r="SSB2" s="881"/>
      <c r="SSC2" s="881"/>
      <c r="SSD2" s="881"/>
      <c r="SSE2" s="881"/>
      <c r="SSF2" s="881"/>
      <c r="SSG2" s="881"/>
      <c r="SSH2" s="881"/>
      <c r="SSI2" s="881"/>
      <c r="SSJ2" s="881"/>
      <c r="SSK2" s="881"/>
      <c r="SSL2" s="881"/>
      <c r="SSM2" s="881"/>
      <c r="SSN2" s="881"/>
      <c r="SSO2" s="881"/>
      <c r="SSP2" s="881"/>
      <c r="SSQ2" s="881"/>
      <c r="SSR2" s="881"/>
      <c r="SSS2" s="881"/>
      <c r="SST2" s="881"/>
      <c r="SSU2" s="881"/>
      <c r="SSV2" s="881"/>
      <c r="SSW2" s="881"/>
      <c r="SSX2" s="881"/>
      <c r="SSY2" s="881"/>
      <c r="SSZ2" s="881"/>
      <c r="STA2" s="881"/>
      <c r="STB2" s="881"/>
      <c r="STC2" s="881"/>
      <c r="STD2" s="881"/>
      <c r="STE2" s="881"/>
      <c r="STF2" s="881"/>
      <c r="STG2" s="881"/>
      <c r="STH2" s="881"/>
      <c r="STI2" s="881"/>
      <c r="STJ2" s="881"/>
      <c r="STK2" s="881"/>
      <c r="STL2" s="881"/>
      <c r="STM2" s="881"/>
      <c r="STN2" s="881"/>
      <c r="STO2" s="881"/>
      <c r="STP2" s="881"/>
      <c r="STQ2" s="881"/>
      <c r="STR2" s="881"/>
      <c r="STS2" s="881"/>
      <c r="STT2" s="881"/>
      <c r="STU2" s="881"/>
      <c r="STV2" s="881"/>
      <c r="STW2" s="881"/>
      <c r="STX2" s="881"/>
      <c r="STY2" s="881"/>
      <c r="STZ2" s="881"/>
      <c r="SUA2" s="881"/>
      <c r="SUB2" s="881"/>
      <c r="SUC2" s="881"/>
      <c r="SUD2" s="881"/>
      <c r="SUE2" s="881"/>
      <c r="SUF2" s="881"/>
      <c r="SUG2" s="881"/>
      <c r="SUH2" s="881"/>
      <c r="SUI2" s="881"/>
      <c r="SUJ2" s="881"/>
      <c r="SUK2" s="881"/>
      <c r="SUL2" s="881"/>
      <c r="SUM2" s="881"/>
      <c r="SUN2" s="881"/>
      <c r="SUO2" s="881"/>
      <c r="SUP2" s="881"/>
      <c r="SUQ2" s="881"/>
      <c r="SUR2" s="881"/>
      <c r="SUS2" s="881"/>
      <c r="SUT2" s="881"/>
      <c r="SUU2" s="881"/>
      <c r="SUV2" s="881"/>
      <c r="SUW2" s="881"/>
      <c r="SUX2" s="881"/>
      <c r="SUY2" s="881"/>
      <c r="SUZ2" s="881"/>
      <c r="SVA2" s="881"/>
      <c r="SVB2" s="881"/>
      <c r="SVC2" s="881"/>
      <c r="SVD2" s="881"/>
      <c r="SVE2" s="881"/>
      <c r="SVF2" s="881"/>
      <c r="SVG2" s="881"/>
      <c r="SVH2" s="881"/>
      <c r="SVI2" s="881"/>
      <c r="SVJ2" s="881"/>
      <c r="SVK2" s="881"/>
      <c r="SVL2" s="881"/>
      <c r="SVM2" s="881"/>
      <c r="SVN2" s="881"/>
      <c r="SVO2" s="881"/>
      <c r="SVP2" s="881"/>
      <c r="SVQ2" s="881"/>
      <c r="SVR2" s="881"/>
      <c r="SVS2" s="881"/>
      <c r="SVT2" s="881"/>
      <c r="SVU2" s="881"/>
      <c r="SVV2" s="881"/>
      <c r="SVW2" s="881"/>
      <c r="SVX2" s="881"/>
      <c r="SVY2" s="881"/>
      <c r="SVZ2" s="881"/>
      <c r="SWA2" s="881"/>
      <c r="SWB2" s="881"/>
      <c r="SWC2" s="881"/>
      <c r="SWD2" s="881"/>
      <c r="SWE2" s="881"/>
      <c r="SWF2" s="881"/>
      <c r="SWG2" s="881"/>
      <c r="SWH2" s="881"/>
      <c r="SWI2" s="881"/>
      <c r="SWJ2" s="881"/>
      <c r="SWK2" s="881"/>
      <c r="SWL2" s="881"/>
      <c r="SWM2" s="881"/>
      <c r="SWN2" s="881"/>
      <c r="SWO2" s="881"/>
      <c r="SWP2" s="881"/>
      <c r="SWQ2" s="881"/>
      <c r="SWR2" s="881"/>
      <c r="SWS2" s="881"/>
      <c r="SWT2" s="881"/>
      <c r="SWU2" s="881"/>
      <c r="SWV2" s="881"/>
      <c r="SWW2" s="881"/>
      <c r="SWX2" s="881"/>
      <c r="SWY2" s="881"/>
      <c r="SWZ2" s="881"/>
      <c r="SXA2" s="881"/>
      <c r="SXB2" s="881"/>
      <c r="SXC2" s="881"/>
      <c r="SXD2" s="881"/>
      <c r="SXE2" s="881"/>
      <c r="SXF2" s="881"/>
      <c r="SXG2" s="881"/>
      <c r="SXH2" s="881"/>
      <c r="SXI2" s="881"/>
      <c r="SXJ2" s="881"/>
      <c r="SXK2" s="881"/>
      <c r="SXL2" s="881"/>
      <c r="SXM2" s="881"/>
      <c r="SXN2" s="881"/>
      <c r="SXO2" s="881"/>
      <c r="SXP2" s="881"/>
      <c r="SXQ2" s="881"/>
      <c r="SXR2" s="881"/>
      <c r="SXS2" s="881"/>
      <c r="SXT2" s="881"/>
      <c r="SXU2" s="881"/>
      <c r="SXV2" s="881"/>
      <c r="SXW2" s="881"/>
      <c r="SXX2" s="881"/>
      <c r="SXY2" s="881"/>
      <c r="SXZ2" s="881"/>
      <c r="SYA2" s="881"/>
      <c r="SYB2" s="881"/>
      <c r="SYC2" s="881"/>
      <c r="SYD2" s="881"/>
      <c r="SYE2" s="881"/>
      <c r="SYF2" s="881"/>
      <c r="SYG2" s="881"/>
      <c r="SYH2" s="881"/>
      <c r="SYI2" s="881"/>
      <c r="SYJ2" s="881"/>
      <c r="SYK2" s="881"/>
      <c r="SYL2" s="881"/>
      <c r="SYM2" s="881"/>
      <c r="SYN2" s="881"/>
      <c r="SYO2" s="881"/>
      <c r="SYP2" s="881"/>
      <c r="SYQ2" s="881"/>
      <c r="SYR2" s="881"/>
      <c r="SYS2" s="881"/>
      <c r="SYT2" s="881"/>
      <c r="SYU2" s="881"/>
      <c r="SYV2" s="881"/>
      <c r="SYW2" s="881"/>
      <c r="SYX2" s="881"/>
      <c r="SYY2" s="881"/>
      <c r="SYZ2" s="881"/>
      <c r="SZA2" s="881"/>
      <c r="SZB2" s="881"/>
      <c r="SZC2" s="881"/>
      <c r="SZD2" s="881"/>
      <c r="SZE2" s="881"/>
      <c r="SZF2" s="881"/>
      <c r="SZG2" s="881"/>
      <c r="SZH2" s="881"/>
      <c r="SZI2" s="881"/>
      <c r="SZJ2" s="881"/>
      <c r="SZK2" s="881"/>
      <c r="SZL2" s="881"/>
      <c r="SZM2" s="881"/>
      <c r="SZN2" s="881"/>
      <c r="SZO2" s="881"/>
      <c r="SZP2" s="881"/>
      <c r="SZQ2" s="881"/>
      <c r="SZR2" s="881"/>
      <c r="SZS2" s="881"/>
      <c r="SZT2" s="881"/>
      <c r="SZU2" s="881"/>
      <c r="SZV2" s="881"/>
      <c r="SZW2" s="881"/>
      <c r="SZX2" s="881"/>
      <c r="SZY2" s="881"/>
      <c r="SZZ2" s="881"/>
      <c r="TAA2" s="881"/>
      <c r="TAB2" s="881"/>
      <c r="TAC2" s="881"/>
      <c r="TAD2" s="881"/>
      <c r="TAE2" s="881"/>
      <c r="TAF2" s="881"/>
      <c r="TAG2" s="881"/>
      <c r="TAH2" s="881"/>
      <c r="TAI2" s="881"/>
      <c r="TAJ2" s="881"/>
      <c r="TAK2" s="881"/>
      <c r="TAL2" s="881"/>
      <c r="TAM2" s="881"/>
      <c r="TAN2" s="881"/>
      <c r="TAO2" s="881"/>
      <c r="TAP2" s="881"/>
      <c r="TAQ2" s="881"/>
      <c r="TAR2" s="881"/>
      <c r="TAS2" s="881"/>
      <c r="TAT2" s="881"/>
      <c r="TAU2" s="881"/>
      <c r="TAV2" s="881"/>
      <c r="TAW2" s="881"/>
      <c r="TAX2" s="881"/>
      <c r="TAY2" s="881"/>
      <c r="TAZ2" s="881"/>
      <c r="TBA2" s="881"/>
      <c r="TBB2" s="881"/>
      <c r="TBC2" s="881"/>
      <c r="TBD2" s="881"/>
      <c r="TBE2" s="881"/>
      <c r="TBF2" s="881"/>
      <c r="TBG2" s="881"/>
      <c r="TBH2" s="881"/>
      <c r="TBI2" s="881"/>
      <c r="TBJ2" s="881"/>
      <c r="TBK2" s="881"/>
      <c r="TBL2" s="881"/>
      <c r="TBM2" s="881"/>
      <c r="TBN2" s="881"/>
      <c r="TBO2" s="881"/>
      <c r="TBP2" s="881"/>
      <c r="TBQ2" s="881"/>
      <c r="TBR2" s="881"/>
      <c r="TBS2" s="881"/>
      <c r="TBT2" s="881"/>
      <c r="TBU2" s="881"/>
      <c r="TBV2" s="881"/>
      <c r="TBW2" s="881"/>
      <c r="TBX2" s="881"/>
      <c r="TBY2" s="881"/>
      <c r="TBZ2" s="881"/>
      <c r="TCA2" s="881"/>
      <c r="TCB2" s="881"/>
      <c r="TCC2" s="881"/>
      <c r="TCD2" s="881"/>
      <c r="TCE2" s="881"/>
      <c r="TCF2" s="881"/>
      <c r="TCG2" s="881"/>
      <c r="TCH2" s="881"/>
      <c r="TCI2" s="881"/>
      <c r="TCJ2" s="881"/>
      <c r="TCK2" s="881"/>
      <c r="TCL2" s="881"/>
      <c r="TCM2" s="881"/>
      <c r="TCN2" s="881"/>
      <c r="TCO2" s="881"/>
      <c r="TCP2" s="881"/>
      <c r="TCQ2" s="881"/>
      <c r="TCR2" s="881"/>
      <c r="TCS2" s="881"/>
      <c r="TCT2" s="881"/>
      <c r="TCU2" s="881"/>
      <c r="TCV2" s="881"/>
      <c r="TCW2" s="881"/>
      <c r="TCX2" s="881"/>
      <c r="TCY2" s="881"/>
      <c r="TCZ2" s="881"/>
      <c r="TDA2" s="881"/>
      <c r="TDB2" s="881"/>
      <c r="TDC2" s="881"/>
      <c r="TDD2" s="881"/>
      <c r="TDE2" s="881"/>
      <c r="TDF2" s="881"/>
      <c r="TDG2" s="881"/>
      <c r="TDH2" s="881"/>
      <c r="TDI2" s="881"/>
      <c r="TDJ2" s="881"/>
      <c r="TDK2" s="881"/>
      <c r="TDL2" s="881"/>
      <c r="TDM2" s="881"/>
      <c r="TDN2" s="881"/>
      <c r="TDO2" s="881"/>
      <c r="TDP2" s="881"/>
      <c r="TDQ2" s="881"/>
      <c r="TDR2" s="881"/>
      <c r="TDS2" s="881"/>
      <c r="TDT2" s="881"/>
      <c r="TDU2" s="881"/>
      <c r="TDV2" s="881"/>
      <c r="TDW2" s="881"/>
      <c r="TDX2" s="881"/>
      <c r="TDY2" s="881"/>
      <c r="TDZ2" s="881"/>
      <c r="TEA2" s="881"/>
      <c r="TEB2" s="881"/>
      <c r="TEC2" s="881"/>
      <c r="TED2" s="881"/>
      <c r="TEE2" s="881"/>
      <c r="TEF2" s="881"/>
      <c r="TEG2" s="881"/>
      <c r="TEH2" s="881"/>
      <c r="TEI2" s="881"/>
      <c r="TEJ2" s="881"/>
      <c r="TEK2" s="881"/>
      <c r="TEL2" s="881"/>
      <c r="TEM2" s="881"/>
      <c r="TEN2" s="881"/>
      <c r="TEO2" s="881"/>
      <c r="TEP2" s="881"/>
      <c r="TEQ2" s="881"/>
      <c r="TER2" s="881"/>
      <c r="TES2" s="881"/>
      <c r="TET2" s="881"/>
      <c r="TEU2" s="881"/>
      <c r="TEV2" s="881"/>
      <c r="TEW2" s="881"/>
      <c r="TEX2" s="881"/>
      <c r="TEY2" s="881"/>
      <c r="TEZ2" s="881"/>
      <c r="TFA2" s="881"/>
      <c r="TFB2" s="881"/>
      <c r="TFC2" s="881"/>
      <c r="TFD2" s="881"/>
      <c r="TFE2" s="881"/>
      <c r="TFF2" s="881"/>
      <c r="TFG2" s="881"/>
      <c r="TFH2" s="881"/>
      <c r="TFI2" s="881"/>
      <c r="TFJ2" s="881"/>
      <c r="TFK2" s="881"/>
      <c r="TFL2" s="881"/>
      <c r="TFM2" s="881"/>
      <c r="TFN2" s="881"/>
      <c r="TFO2" s="881"/>
      <c r="TFP2" s="881"/>
      <c r="TFQ2" s="881"/>
      <c r="TFR2" s="881"/>
      <c r="TFS2" s="881"/>
      <c r="TFT2" s="881"/>
      <c r="TFU2" s="881"/>
      <c r="TFV2" s="881"/>
      <c r="TFW2" s="881"/>
      <c r="TFX2" s="881"/>
      <c r="TFY2" s="881"/>
      <c r="TFZ2" s="881"/>
      <c r="TGA2" s="881"/>
      <c r="TGB2" s="881"/>
      <c r="TGC2" s="881"/>
      <c r="TGD2" s="881"/>
      <c r="TGE2" s="881"/>
      <c r="TGF2" s="881"/>
      <c r="TGG2" s="881"/>
      <c r="TGH2" s="881"/>
      <c r="TGI2" s="881"/>
      <c r="TGJ2" s="881"/>
      <c r="TGK2" s="881"/>
      <c r="TGL2" s="881"/>
      <c r="TGM2" s="881"/>
      <c r="TGN2" s="881"/>
      <c r="TGO2" s="881"/>
      <c r="TGP2" s="881"/>
      <c r="TGQ2" s="881"/>
      <c r="TGR2" s="881"/>
      <c r="TGS2" s="881"/>
      <c r="TGT2" s="881"/>
      <c r="TGU2" s="881"/>
      <c r="TGV2" s="881"/>
      <c r="TGW2" s="881"/>
      <c r="TGX2" s="881"/>
      <c r="TGY2" s="881"/>
      <c r="TGZ2" s="881"/>
      <c r="THA2" s="881"/>
      <c r="THB2" s="881"/>
      <c r="THC2" s="881"/>
      <c r="THD2" s="881"/>
      <c r="THE2" s="881"/>
      <c r="THF2" s="881"/>
      <c r="THG2" s="881"/>
      <c r="THH2" s="881"/>
      <c r="THI2" s="881"/>
      <c r="THJ2" s="881"/>
      <c r="THK2" s="881"/>
      <c r="THL2" s="881"/>
      <c r="THM2" s="881"/>
      <c r="THN2" s="881"/>
      <c r="THO2" s="881"/>
      <c r="THP2" s="881"/>
      <c r="THQ2" s="881"/>
      <c r="THR2" s="881"/>
      <c r="THS2" s="881"/>
      <c r="THT2" s="881"/>
      <c r="THU2" s="881"/>
      <c r="THV2" s="881"/>
      <c r="THW2" s="881"/>
      <c r="THX2" s="881"/>
      <c r="THY2" s="881"/>
      <c r="THZ2" s="881"/>
      <c r="TIA2" s="881"/>
      <c r="TIB2" s="881"/>
      <c r="TIC2" s="881"/>
      <c r="TID2" s="881"/>
      <c r="TIE2" s="881"/>
      <c r="TIF2" s="881"/>
      <c r="TIG2" s="881"/>
      <c r="TIH2" s="881"/>
      <c r="TII2" s="881"/>
      <c r="TIJ2" s="881"/>
      <c r="TIK2" s="881"/>
      <c r="TIL2" s="881"/>
      <c r="TIM2" s="881"/>
      <c r="TIN2" s="881"/>
      <c r="TIO2" s="881"/>
      <c r="TIP2" s="881"/>
      <c r="TIQ2" s="881"/>
      <c r="TIR2" s="881"/>
      <c r="TIS2" s="881"/>
      <c r="TIT2" s="881"/>
      <c r="TIU2" s="881"/>
      <c r="TIV2" s="881"/>
      <c r="TIW2" s="881"/>
      <c r="TIX2" s="881"/>
      <c r="TIY2" s="881"/>
      <c r="TIZ2" s="881"/>
      <c r="TJA2" s="881"/>
      <c r="TJB2" s="881"/>
      <c r="TJC2" s="881"/>
      <c r="TJD2" s="881"/>
      <c r="TJE2" s="881"/>
      <c r="TJF2" s="881"/>
      <c r="TJG2" s="881"/>
      <c r="TJH2" s="881"/>
      <c r="TJI2" s="881"/>
      <c r="TJJ2" s="881"/>
      <c r="TJK2" s="881"/>
      <c r="TJL2" s="881"/>
      <c r="TJM2" s="881"/>
      <c r="TJN2" s="881"/>
      <c r="TJO2" s="881"/>
      <c r="TJP2" s="881"/>
      <c r="TJQ2" s="881"/>
      <c r="TJR2" s="881"/>
      <c r="TJS2" s="881"/>
      <c r="TJT2" s="881"/>
      <c r="TJU2" s="881"/>
      <c r="TJV2" s="881"/>
      <c r="TJW2" s="881"/>
      <c r="TJX2" s="881"/>
      <c r="TJY2" s="881"/>
      <c r="TJZ2" s="881"/>
      <c r="TKA2" s="881"/>
      <c r="TKB2" s="881"/>
      <c r="TKC2" s="881"/>
      <c r="TKD2" s="881"/>
      <c r="TKE2" s="881"/>
      <c r="TKF2" s="881"/>
      <c r="TKG2" s="881"/>
      <c r="TKH2" s="881"/>
      <c r="TKI2" s="881"/>
      <c r="TKJ2" s="881"/>
      <c r="TKK2" s="881"/>
      <c r="TKL2" s="881"/>
      <c r="TKM2" s="881"/>
      <c r="TKN2" s="881"/>
      <c r="TKO2" s="881"/>
      <c r="TKP2" s="881"/>
      <c r="TKQ2" s="881"/>
      <c r="TKR2" s="881"/>
      <c r="TKS2" s="881"/>
      <c r="TKT2" s="881"/>
      <c r="TKU2" s="881"/>
      <c r="TKV2" s="881"/>
      <c r="TKW2" s="881"/>
      <c r="TKX2" s="881"/>
      <c r="TKY2" s="881"/>
      <c r="TKZ2" s="881"/>
      <c r="TLA2" s="881"/>
      <c r="TLB2" s="881"/>
      <c r="TLC2" s="881"/>
      <c r="TLD2" s="881"/>
      <c r="TLE2" s="881"/>
      <c r="TLF2" s="881"/>
      <c r="TLG2" s="881"/>
      <c r="TLH2" s="881"/>
      <c r="TLI2" s="881"/>
      <c r="TLJ2" s="881"/>
      <c r="TLK2" s="881"/>
      <c r="TLL2" s="881"/>
      <c r="TLM2" s="881"/>
      <c r="TLN2" s="881"/>
      <c r="TLO2" s="881"/>
      <c r="TLP2" s="881"/>
      <c r="TLQ2" s="881"/>
      <c r="TLR2" s="881"/>
      <c r="TLS2" s="881"/>
      <c r="TLT2" s="881"/>
      <c r="TLU2" s="881"/>
      <c r="TLV2" s="881"/>
      <c r="TLW2" s="881"/>
      <c r="TLX2" s="881"/>
      <c r="TLY2" s="881"/>
      <c r="TLZ2" s="881"/>
      <c r="TMA2" s="881"/>
      <c r="TMB2" s="881"/>
      <c r="TMC2" s="881"/>
      <c r="TMD2" s="881"/>
      <c r="TME2" s="881"/>
      <c r="TMF2" s="881"/>
      <c r="TMG2" s="881"/>
      <c r="TMH2" s="881"/>
      <c r="TMI2" s="881"/>
      <c r="TMJ2" s="881"/>
      <c r="TMK2" s="881"/>
      <c r="TML2" s="881"/>
      <c r="TMM2" s="881"/>
      <c r="TMN2" s="881"/>
      <c r="TMO2" s="881"/>
      <c r="TMP2" s="881"/>
      <c r="TMQ2" s="881"/>
      <c r="TMR2" s="881"/>
      <c r="TMS2" s="881"/>
      <c r="TMT2" s="881"/>
      <c r="TMU2" s="881"/>
      <c r="TMV2" s="881"/>
      <c r="TMW2" s="881"/>
      <c r="TMX2" s="881"/>
      <c r="TMY2" s="881"/>
      <c r="TMZ2" s="881"/>
      <c r="TNA2" s="881"/>
      <c r="TNB2" s="881"/>
      <c r="TNC2" s="881"/>
      <c r="TND2" s="881"/>
      <c r="TNE2" s="881"/>
      <c r="TNF2" s="881"/>
      <c r="TNG2" s="881"/>
      <c r="TNH2" s="881"/>
      <c r="TNI2" s="881"/>
      <c r="TNJ2" s="881"/>
      <c r="TNK2" s="881"/>
      <c r="TNL2" s="881"/>
      <c r="TNM2" s="881"/>
      <c r="TNN2" s="881"/>
      <c r="TNO2" s="881"/>
      <c r="TNP2" s="881"/>
      <c r="TNQ2" s="881"/>
      <c r="TNR2" s="881"/>
      <c r="TNS2" s="881"/>
      <c r="TNT2" s="881"/>
      <c r="TNU2" s="881"/>
      <c r="TNV2" s="881"/>
      <c r="TNW2" s="881"/>
      <c r="TNX2" s="881"/>
      <c r="TNY2" s="881"/>
      <c r="TNZ2" s="881"/>
      <c r="TOA2" s="881"/>
      <c r="TOB2" s="881"/>
      <c r="TOC2" s="881"/>
      <c r="TOD2" s="881"/>
      <c r="TOE2" s="881"/>
      <c r="TOF2" s="881"/>
      <c r="TOG2" s="881"/>
      <c r="TOH2" s="881"/>
      <c r="TOI2" s="881"/>
      <c r="TOJ2" s="881"/>
      <c r="TOK2" s="881"/>
      <c r="TOL2" s="881"/>
      <c r="TOM2" s="881"/>
      <c r="TON2" s="881"/>
      <c r="TOO2" s="881"/>
      <c r="TOP2" s="881"/>
      <c r="TOQ2" s="881"/>
      <c r="TOR2" s="881"/>
      <c r="TOS2" s="881"/>
      <c r="TOT2" s="881"/>
      <c r="TOU2" s="881"/>
      <c r="TOV2" s="881"/>
      <c r="TOW2" s="881"/>
      <c r="TOX2" s="881"/>
      <c r="TOY2" s="881"/>
      <c r="TOZ2" s="881"/>
      <c r="TPA2" s="881"/>
      <c r="TPB2" s="881"/>
      <c r="TPC2" s="881"/>
      <c r="TPD2" s="881"/>
      <c r="TPE2" s="881"/>
      <c r="TPF2" s="881"/>
      <c r="TPG2" s="881"/>
      <c r="TPH2" s="881"/>
      <c r="TPI2" s="881"/>
      <c r="TPJ2" s="881"/>
      <c r="TPK2" s="881"/>
      <c r="TPL2" s="881"/>
      <c r="TPM2" s="881"/>
      <c r="TPN2" s="881"/>
      <c r="TPO2" s="881"/>
      <c r="TPP2" s="881"/>
      <c r="TPQ2" s="881"/>
      <c r="TPR2" s="881"/>
      <c r="TPS2" s="881"/>
      <c r="TPT2" s="881"/>
      <c r="TPU2" s="881"/>
      <c r="TPV2" s="881"/>
      <c r="TPW2" s="881"/>
      <c r="TPX2" s="881"/>
      <c r="TPY2" s="881"/>
      <c r="TPZ2" s="881"/>
      <c r="TQA2" s="881"/>
      <c r="TQB2" s="881"/>
      <c r="TQC2" s="881"/>
      <c r="TQD2" s="881"/>
      <c r="TQE2" s="881"/>
      <c r="TQF2" s="881"/>
      <c r="TQG2" s="881"/>
      <c r="TQH2" s="881"/>
      <c r="TQI2" s="881"/>
      <c r="TQJ2" s="881"/>
      <c r="TQK2" s="881"/>
      <c r="TQL2" s="881"/>
      <c r="TQM2" s="881"/>
      <c r="TQN2" s="881"/>
      <c r="TQO2" s="881"/>
      <c r="TQP2" s="881"/>
      <c r="TQQ2" s="881"/>
      <c r="TQR2" s="881"/>
      <c r="TQS2" s="881"/>
      <c r="TQT2" s="881"/>
      <c r="TQU2" s="881"/>
      <c r="TQV2" s="881"/>
      <c r="TQW2" s="881"/>
      <c r="TQX2" s="881"/>
      <c r="TQY2" s="881"/>
      <c r="TQZ2" s="881"/>
      <c r="TRA2" s="881"/>
      <c r="TRB2" s="881"/>
      <c r="TRC2" s="881"/>
      <c r="TRD2" s="881"/>
      <c r="TRE2" s="881"/>
      <c r="TRF2" s="881"/>
      <c r="TRG2" s="881"/>
      <c r="TRH2" s="881"/>
      <c r="TRI2" s="881"/>
      <c r="TRJ2" s="881"/>
      <c r="TRK2" s="881"/>
      <c r="TRL2" s="881"/>
      <c r="TRM2" s="881"/>
      <c r="TRN2" s="881"/>
      <c r="TRO2" s="881"/>
      <c r="TRP2" s="881"/>
      <c r="TRQ2" s="881"/>
      <c r="TRR2" s="881"/>
      <c r="TRS2" s="881"/>
      <c r="TRT2" s="881"/>
      <c r="TRU2" s="881"/>
      <c r="TRV2" s="881"/>
      <c r="TRW2" s="881"/>
      <c r="TRX2" s="881"/>
      <c r="TRY2" s="881"/>
      <c r="TRZ2" s="881"/>
      <c r="TSA2" s="881"/>
      <c r="TSB2" s="881"/>
      <c r="TSC2" s="881"/>
      <c r="TSD2" s="881"/>
      <c r="TSE2" s="881"/>
      <c r="TSF2" s="881"/>
      <c r="TSG2" s="881"/>
      <c r="TSH2" s="881"/>
      <c r="TSI2" s="881"/>
      <c r="TSJ2" s="881"/>
      <c r="TSK2" s="881"/>
      <c r="TSL2" s="881"/>
      <c r="TSM2" s="881"/>
      <c r="TSN2" s="881"/>
      <c r="TSO2" s="881"/>
      <c r="TSP2" s="881"/>
      <c r="TSQ2" s="881"/>
      <c r="TSR2" s="881"/>
      <c r="TSS2" s="881"/>
      <c r="TST2" s="881"/>
      <c r="TSU2" s="881"/>
      <c r="TSV2" s="881"/>
      <c r="TSW2" s="881"/>
      <c r="TSX2" s="881"/>
      <c r="TSY2" s="881"/>
      <c r="TSZ2" s="881"/>
      <c r="TTA2" s="881"/>
      <c r="TTB2" s="881"/>
      <c r="TTC2" s="881"/>
      <c r="TTD2" s="881"/>
      <c r="TTE2" s="881"/>
      <c r="TTF2" s="881"/>
      <c r="TTG2" s="881"/>
      <c r="TTH2" s="881"/>
      <c r="TTI2" s="881"/>
      <c r="TTJ2" s="881"/>
      <c r="TTK2" s="881"/>
      <c r="TTL2" s="881"/>
      <c r="TTM2" s="881"/>
      <c r="TTN2" s="881"/>
      <c r="TTO2" s="881"/>
      <c r="TTP2" s="881"/>
      <c r="TTQ2" s="881"/>
      <c r="TTR2" s="881"/>
      <c r="TTS2" s="881"/>
      <c r="TTT2" s="881"/>
      <c r="TTU2" s="881"/>
      <c r="TTV2" s="881"/>
      <c r="TTW2" s="881"/>
      <c r="TTX2" s="881"/>
      <c r="TTY2" s="881"/>
      <c r="TTZ2" s="881"/>
      <c r="TUA2" s="881"/>
      <c r="TUB2" s="881"/>
      <c r="TUC2" s="881"/>
      <c r="TUD2" s="881"/>
      <c r="TUE2" s="881"/>
      <c r="TUF2" s="881"/>
      <c r="TUG2" s="881"/>
      <c r="TUH2" s="881"/>
      <c r="TUI2" s="881"/>
      <c r="TUJ2" s="881"/>
      <c r="TUK2" s="881"/>
      <c r="TUL2" s="881"/>
      <c r="TUM2" s="881"/>
      <c r="TUN2" s="881"/>
      <c r="TUO2" s="881"/>
      <c r="TUP2" s="881"/>
      <c r="TUQ2" s="881"/>
      <c r="TUR2" s="881"/>
      <c r="TUS2" s="881"/>
      <c r="TUT2" s="881"/>
      <c r="TUU2" s="881"/>
      <c r="TUV2" s="881"/>
      <c r="TUW2" s="881"/>
      <c r="TUX2" s="881"/>
      <c r="TUY2" s="881"/>
      <c r="TUZ2" s="881"/>
      <c r="TVA2" s="881"/>
      <c r="TVB2" s="881"/>
      <c r="TVC2" s="881"/>
      <c r="TVD2" s="881"/>
      <c r="TVE2" s="881"/>
      <c r="TVF2" s="881"/>
      <c r="TVG2" s="881"/>
      <c r="TVH2" s="881"/>
      <c r="TVI2" s="881"/>
      <c r="TVJ2" s="881"/>
      <c r="TVK2" s="881"/>
      <c r="TVL2" s="881"/>
      <c r="TVM2" s="881"/>
      <c r="TVN2" s="881"/>
      <c r="TVO2" s="881"/>
      <c r="TVP2" s="881"/>
      <c r="TVQ2" s="881"/>
      <c r="TVR2" s="881"/>
      <c r="TVS2" s="881"/>
      <c r="TVT2" s="881"/>
      <c r="TVU2" s="881"/>
      <c r="TVV2" s="881"/>
      <c r="TVW2" s="881"/>
      <c r="TVX2" s="881"/>
      <c r="TVY2" s="881"/>
      <c r="TVZ2" s="881"/>
      <c r="TWA2" s="881"/>
      <c r="TWB2" s="881"/>
      <c r="TWC2" s="881"/>
      <c r="TWD2" s="881"/>
      <c r="TWE2" s="881"/>
      <c r="TWF2" s="881"/>
      <c r="TWG2" s="881"/>
      <c r="TWH2" s="881"/>
      <c r="TWI2" s="881"/>
      <c r="TWJ2" s="881"/>
      <c r="TWK2" s="881"/>
      <c r="TWL2" s="881"/>
      <c r="TWM2" s="881"/>
      <c r="TWN2" s="881"/>
      <c r="TWO2" s="881"/>
      <c r="TWP2" s="881"/>
      <c r="TWQ2" s="881"/>
      <c r="TWR2" s="881"/>
      <c r="TWS2" s="881"/>
      <c r="TWT2" s="881"/>
      <c r="TWU2" s="881"/>
      <c r="TWV2" s="881"/>
      <c r="TWW2" s="881"/>
      <c r="TWX2" s="881"/>
      <c r="TWY2" s="881"/>
      <c r="TWZ2" s="881"/>
      <c r="TXA2" s="881"/>
      <c r="TXB2" s="881"/>
      <c r="TXC2" s="881"/>
      <c r="TXD2" s="881"/>
      <c r="TXE2" s="881"/>
      <c r="TXF2" s="881"/>
      <c r="TXG2" s="881"/>
      <c r="TXH2" s="881"/>
      <c r="TXI2" s="881"/>
      <c r="TXJ2" s="881"/>
      <c r="TXK2" s="881"/>
      <c r="TXL2" s="881"/>
      <c r="TXM2" s="881"/>
      <c r="TXN2" s="881"/>
      <c r="TXO2" s="881"/>
      <c r="TXP2" s="881"/>
      <c r="TXQ2" s="881"/>
      <c r="TXR2" s="881"/>
      <c r="TXS2" s="881"/>
      <c r="TXT2" s="881"/>
      <c r="TXU2" s="881"/>
      <c r="TXV2" s="881"/>
      <c r="TXW2" s="881"/>
      <c r="TXX2" s="881"/>
      <c r="TXY2" s="881"/>
      <c r="TXZ2" s="881"/>
      <c r="TYA2" s="881"/>
      <c r="TYB2" s="881"/>
      <c r="TYC2" s="881"/>
      <c r="TYD2" s="881"/>
      <c r="TYE2" s="881"/>
      <c r="TYF2" s="881"/>
      <c r="TYG2" s="881"/>
      <c r="TYH2" s="881"/>
      <c r="TYI2" s="881"/>
      <c r="TYJ2" s="881"/>
      <c r="TYK2" s="881"/>
      <c r="TYL2" s="881"/>
      <c r="TYM2" s="881"/>
      <c r="TYN2" s="881"/>
      <c r="TYO2" s="881"/>
      <c r="TYP2" s="881"/>
      <c r="TYQ2" s="881"/>
      <c r="TYR2" s="881"/>
      <c r="TYS2" s="881"/>
      <c r="TYT2" s="881"/>
      <c r="TYU2" s="881"/>
      <c r="TYV2" s="881"/>
      <c r="TYW2" s="881"/>
      <c r="TYX2" s="881"/>
      <c r="TYY2" s="881"/>
      <c r="TYZ2" s="881"/>
      <c r="TZA2" s="881"/>
      <c r="TZB2" s="881"/>
      <c r="TZC2" s="881"/>
      <c r="TZD2" s="881"/>
      <c r="TZE2" s="881"/>
      <c r="TZF2" s="881"/>
      <c r="TZG2" s="881"/>
      <c r="TZH2" s="881"/>
      <c r="TZI2" s="881"/>
      <c r="TZJ2" s="881"/>
      <c r="TZK2" s="881"/>
      <c r="TZL2" s="881"/>
      <c r="TZM2" s="881"/>
      <c r="TZN2" s="881"/>
      <c r="TZO2" s="881"/>
      <c r="TZP2" s="881"/>
      <c r="TZQ2" s="881"/>
      <c r="TZR2" s="881"/>
      <c r="TZS2" s="881"/>
      <c r="TZT2" s="881"/>
      <c r="TZU2" s="881"/>
      <c r="TZV2" s="881"/>
      <c r="TZW2" s="881"/>
      <c r="TZX2" s="881"/>
      <c r="TZY2" s="881"/>
      <c r="TZZ2" s="881"/>
      <c r="UAA2" s="881"/>
      <c r="UAB2" s="881"/>
      <c r="UAC2" s="881"/>
      <c r="UAD2" s="881"/>
      <c r="UAE2" s="881"/>
      <c r="UAF2" s="881"/>
      <c r="UAG2" s="881"/>
      <c r="UAH2" s="881"/>
      <c r="UAI2" s="881"/>
      <c r="UAJ2" s="881"/>
      <c r="UAK2" s="881"/>
      <c r="UAL2" s="881"/>
      <c r="UAM2" s="881"/>
      <c r="UAN2" s="881"/>
      <c r="UAO2" s="881"/>
      <c r="UAP2" s="881"/>
      <c r="UAQ2" s="881"/>
      <c r="UAR2" s="881"/>
      <c r="UAS2" s="881"/>
      <c r="UAT2" s="881"/>
      <c r="UAU2" s="881"/>
      <c r="UAV2" s="881"/>
      <c r="UAW2" s="881"/>
      <c r="UAX2" s="881"/>
      <c r="UAY2" s="881"/>
      <c r="UAZ2" s="881"/>
      <c r="UBA2" s="881"/>
      <c r="UBB2" s="881"/>
      <c r="UBC2" s="881"/>
      <c r="UBD2" s="881"/>
      <c r="UBE2" s="881"/>
      <c r="UBF2" s="881"/>
      <c r="UBG2" s="881"/>
      <c r="UBH2" s="881"/>
      <c r="UBI2" s="881"/>
      <c r="UBJ2" s="881"/>
      <c r="UBK2" s="881"/>
      <c r="UBL2" s="881"/>
      <c r="UBM2" s="881"/>
      <c r="UBN2" s="881"/>
      <c r="UBO2" s="881"/>
      <c r="UBP2" s="881"/>
      <c r="UBQ2" s="881"/>
      <c r="UBR2" s="881"/>
      <c r="UBS2" s="881"/>
      <c r="UBT2" s="881"/>
      <c r="UBU2" s="881"/>
      <c r="UBV2" s="881"/>
      <c r="UBW2" s="881"/>
      <c r="UBX2" s="881"/>
      <c r="UBY2" s="881"/>
      <c r="UBZ2" s="881"/>
      <c r="UCA2" s="881"/>
      <c r="UCB2" s="881"/>
      <c r="UCC2" s="881"/>
      <c r="UCD2" s="881"/>
      <c r="UCE2" s="881"/>
      <c r="UCF2" s="881"/>
      <c r="UCG2" s="881"/>
      <c r="UCH2" s="881"/>
      <c r="UCI2" s="881"/>
      <c r="UCJ2" s="881"/>
      <c r="UCK2" s="881"/>
      <c r="UCL2" s="881"/>
      <c r="UCM2" s="881"/>
      <c r="UCN2" s="881"/>
      <c r="UCO2" s="881"/>
      <c r="UCP2" s="881"/>
      <c r="UCQ2" s="881"/>
      <c r="UCR2" s="881"/>
      <c r="UCS2" s="881"/>
      <c r="UCT2" s="881"/>
      <c r="UCU2" s="881"/>
      <c r="UCV2" s="881"/>
      <c r="UCW2" s="881"/>
      <c r="UCX2" s="881"/>
      <c r="UCY2" s="881"/>
      <c r="UCZ2" s="881"/>
      <c r="UDA2" s="881"/>
      <c r="UDB2" s="881"/>
      <c r="UDC2" s="881"/>
      <c r="UDD2" s="881"/>
      <c r="UDE2" s="881"/>
      <c r="UDF2" s="881"/>
      <c r="UDG2" s="881"/>
      <c r="UDH2" s="881"/>
      <c r="UDI2" s="881"/>
      <c r="UDJ2" s="881"/>
      <c r="UDK2" s="881"/>
      <c r="UDL2" s="881"/>
      <c r="UDM2" s="881"/>
      <c r="UDN2" s="881"/>
      <c r="UDO2" s="881"/>
      <c r="UDP2" s="881"/>
      <c r="UDQ2" s="881"/>
      <c r="UDR2" s="881"/>
      <c r="UDS2" s="881"/>
      <c r="UDT2" s="881"/>
      <c r="UDU2" s="881"/>
      <c r="UDV2" s="881"/>
      <c r="UDW2" s="881"/>
      <c r="UDX2" s="881"/>
      <c r="UDY2" s="881"/>
      <c r="UDZ2" s="881"/>
      <c r="UEA2" s="881"/>
      <c r="UEB2" s="881"/>
      <c r="UEC2" s="881"/>
      <c r="UED2" s="881"/>
      <c r="UEE2" s="881"/>
      <c r="UEF2" s="881"/>
      <c r="UEG2" s="881"/>
      <c r="UEH2" s="881"/>
      <c r="UEI2" s="881"/>
      <c r="UEJ2" s="881"/>
      <c r="UEK2" s="881"/>
      <c r="UEL2" s="881"/>
      <c r="UEM2" s="881"/>
      <c r="UEN2" s="881"/>
      <c r="UEO2" s="881"/>
      <c r="UEP2" s="881"/>
      <c r="UEQ2" s="881"/>
      <c r="UER2" s="881"/>
      <c r="UES2" s="881"/>
      <c r="UET2" s="881"/>
      <c r="UEU2" s="881"/>
      <c r="UEV2" s="881"/>
      <c r="UEW2" s="881"/>
      <c r="UEX2" s="881"/>
      <c r="UEY2" s="881"/>
      <c r="UEZ2" s="881"/>
      <c r="UFA2" s="881"/>
      <c r="UFB2" s="881"/>
      <c r="UFC2" s="881"/>
      <c r="UFD2" s="881"/>
      <c r="UFE2" s="881"/>
      <c r="UFF2" s="881"/>
      <c r="UFG2" s="881"/>
      <c r="UFH2" s="881"/>
      <c r="UFI2" s="881"/>
      <c r="UFJ2" s="881"/>
      <c r="UFK2" s="881"/>
      <c r="UFL2" s="881"/>
      <c r="UFM2" s="881"/>
      <c r="UFN2" s="881"/>
      <c r="UFO2" s="881"/>
      <c r="UFP2" s="881"/>
      <c r="UFQ2" s="881"/>
      <c r="UFR2" s="881"/>
      <c r="UFS2" s="881"/>
      <c r="UFT2" s="881"/>
      <c r="UFU2" s="881"/>
      <c r="UFV2" s="881"/>
      <c r="UFW2" s="881"/>
      <c r="UFX2" s="881"/>
      <c r="UFY2" s="881"/>
      <c r="UFZ2" s="881"/>
      <c r="UGA2" s="881"/>
      <c r="UGB2" s="881"/>
      <c r="UGC2" s="881"/>
      <c r="UGD2" s="881"/>
      <c r="UGE2" s="881"/>
      <c r="UGF2" s="881"/>
      <c r="UGG2" s="881"/>
      <c r="UGH2" s="881"/>
      <c r="UGI2" s="881"/>
      <c r="UGJ2" s="881"/>
      <c r="UGK2" s="881"/>
      <c r="UGL2" s="881"/>
      <c r="UGM2" s="881"/>
      <c r="UGN2" s="881"/>
      <c r="UGO2" s="881"/>
      <c r="UGP2" s="881"/>
      <c r="UGQ2" s="881"/>
      <c r="UGR2" s="881"/>
      <c r="UGS2" s="881"/>
      <c r="UGT2" s="881"/>
      <c r="UGU2" s="881"/>
      <c r="UGV2" s="881"/>
      <c r="UGW2" s="881"/>
      <c r="UGX2" s="881"/>
      <c r="UGY2" s="881"/>
      <c r="UGZ2" s="881"/>
      <c r="UHA2" s="881"/>
      <c r="UHB2" s="881"/>
      <c r="UHC2" s="881"/>
      <c r="UHD2" s="881"/>
      <c r="UHE2" s="881"/>
      <c r="UHF2" s="881"/>
      <c r="UHG2" s="881"/>
      <c r="UHH2" s="881"/>
      <c r="UHI2" s="881"/>
      <c r="UHJ2" s="881"/>
      <c r="UHK2" s="881"/>
      <c r="UHL2" s="881"/>
      <c r="UHM2" s="881"/>
      <c r="UHN2" s="881"/>
      <c r="UHO2" s="881"/>
      <c r="UHP2" s="881"/>
      <c r="UHQ2" s="881"/>
      <c r="UHR2" s="881"/>
      <c r="UHS2" s="881"/>
      <c r="UHT2" s="881"/>
      <c r="UHU2" s="881"/>
      <c r="UHV2" s="881"/>
      <c r="UHW2" s="881"/>
      <c r="UHX2" s="881"/>
      <c r="UHY2" s="881"/>
      <c r="UHZ2" s="881"/>
      <c r="UIA2" s="881"/>
      <c r="UIB2" s="881"/>
      <c r="UIC2" s="881"/>
      <c r="UID2" s="881"/>
      <c r="UIE2" s="881"/>
      <c r="UIF2" s="881"/>
      <c r="UIG2" s="881"/>
      <c r="UIH2" s="881"/>
      <c r="UII2" s="881"/>
      <c r="UIJ2" s="881"/>
      <c r="UIK2" s="881"/>
      <c r="UIL2" s="881"/>
      <c r="UIM2" s="881"/>
      <c r="UIN2" s="881"/>
      <c r="UIO2" s="881"/>
      <c r="UIP2" s="881"/>
      <c r="UIQ2" s="881"/>
      <c r="UIR2" s="881"/>
      <c r="UIS2" s="881"/>
      <c r="UIT2" s="881"/>
      <c r="UIU2" s="881"/>
      <c r="UIV2" s="881"/>
      <c r="UIW2" s="881"/>
      <c r="UIX2" s="881"/>
      <c r="UIY2" s="881"/>
      <c r="UIZ2" s="881"/>
      <c r="UJA2" s="881"/>
      <c r="UJB2" s="881"/>
      <c r="UJC2" s="881"/>
      <c r="UJD2" s="881"/>
      <c r="UJE2" s="881"/>
      <c r="UJF2" s="881"/>
      <c r="UJG2" s="881"/>
      <c r="UJH2" s="881"/>
      <c r="UJI2" s="881"/>
      <c r="UJJ2" s="881"/>
      <c r="UJK2" s="881"/>
      <c r="UJL2" s="881"/>
      <c r="UJM2" s="881"/>
      <c r="UJN2" s="881"/>
      <c r="UJO2" s="881"/>
      <c r="UJP2" s="881"/>
      <c r="UJQ2" s="881"/>
      <c r="UJR2" s="881"/>
      <c r="UJS2" s="881"/>
      <c r="UJT2" s="881"/>
      <c r="UJU2" s="881"/>
      <c r="UJV2" s="881"/>
      <c r="UJW2" s="881"/>
      <c r="UJX2" s="881"/>
      <c r="UJY2" s="881"/>
      <c r="UJZ2" s="881"/>
      <c r="UKA2" s="881"/>
      <c r="UKB2" s="881"/>
      <c r="UKC2" s="881"/>
      <c r="UKD2" s="881"/>
      <c r="UKE2" s="881"/>
      <c r="UKF2" s="881"/>
      <c r="UKG2" s="881"/>
      <c r="UKH2" s="881"/>
      <c r="UKI2" s="881"/>
      <c r="UKJ2" s="881"/>
      <c r="UKK2" s="881"/>
      <c r="UKL2" s="881"/>
      <c r="UKM2" s="881"/>
      <c r="UKN2" s="881"/>
      <c r="UKO2" s="881"/>
      <c r="UKP2" s="881"/>
      <c r="UKQ2" s="881"/>
      <c r="UKR2" s="881"/>
      <c r="UKS2" s="881"/>
      <c r="UKT2" s="881"/>
      <c r="UKU2" s="881"/>
      <c r="UKV2" s="881"/>
      <c r="UKW2" s="881"/>
      <c r="UKX2" s="881"/>
      <c r="UKY2" s="881"/>
      <c r="UKZ2" s="881"/>
      <c r="ULA2" s="881"/>
      <c r="ULB2" s="881"/>
      <c r="ULC2" s="881"/>
      <c r="ULD2" s="881"/>
      <c r="ULE2" s="881"/>
      <c r="ULF2" s="881"/>
      <c r="ULG2" s="881"/>
      <c r="ULH2" s="881"/>
      <c r="ULI2" s="881"/>
      <c r="ULJ2" s="881"/>
      <c r="ULK2" s="881"/>
      <c r="ULL2" s="881"/>
      <c r="ULM2" s="881"/>
      <c r="ULN2" s="881"/>
      <c r="ULO2" s="881"/>
      <c r="ULP2" s="881"/>
      <c r="ULQ2" s="881"/>
      <c r="ULR2" s="881"/>
      <c r="ULS2" s="881"/>
      <c r="ULT2" s="881"/>
      <c r="ULU2" s="881"/>
      <c r="ULV2" s="881"/>
      <c r="ULW2" s="881"/>
      <c r="ULX2" s="881"/>
      <c r="ULY2" s="881"/>
      <c r="ULZ2" s="881"/>
      <c r="UMA2" s="881"/>
      <c r="UMB2" s="881"/>
      <c r="UMC2" s="881"/>
      <c r="UMD2" s="881"/>
      <c r="UME2" s="881"/>
      <c r="UMF2" s="881"/>
      <c r="UMG2" s="881"/>
      <c r="UMH2" s="881"/>
      <c r="UMI2" s="881"/>
      <c r="UMJ2" s="881"/>
      <c r="UMK2" s="881"/>
      <c r="UML2" s="881"/>
      <c r="UMM2" s="881"/>
      <c r="UMN2" s="881"/>
      <c r="UMO2" s="881"/>
      <c r="UMP2" s="881"/>
      <c r="UMQ2" s="881"/>
      <c r="UMR2" s="881"/>
      <c r="UMS2" s="881"/>
      <c r="UMT2" s="881"/>
      <c r="UMU2" s="881"/>
      <c r="UMV2" s="881"/>
      <c r="UMW2" s="881"/>
      <c r="UMX2" s="881"/>
      <c r="UMY2" s="881"/>
      <c r="UMZ2" s="881"/>
      <c r="UNA2" s="881"/>
      <c r="UNB2" s="881"/>
      <c r="UNC2" s="881"/>
      <c r="UND2" s="881"/>
      <c r="UNE2" s="881"/>
      <c r="UNF2" s="881"/>
      <c r="UNG2" s="881"/>
      <c r="UNH2" s="881"/>
      <c r="UNI2" s="881"/>
      <c r="UNJ2" s="881"/>
      <c r="UNK2" s="881"/>
      <c r="UNL2" s="881"/>
      <c r="UNM2" s="881"/>
      <c r="UNN2" s="881"/>
      <c r="UNO2" s="881"/>
      <c r="UNP2" s="881"/>
      <c r="UNQ2" s="881"/>
      <c r="UNR2" s="881"/>
      <c r="UNS2" s="881"/>
      <c r="UNT2" s="881"/>
      <c r="UNU2" s="881"/>
      <c r="UNV2" s="881"/>
      <c r="UNW2" s="881"/>
      <c r="UNX2" s="881"/>
      <c r="UNY2" s="881"/>
      <c r="UNZ2" s="881"/>
      <c r="UOA2" s="881"/>
      <c r="UOB2" s="881"/>
      <c r="UOC2" s="881"/>
      <c r="UOD2" s="881"/>
      <c r="UOE2" s="881"/>
      <c r="UOF2" s="881"/>
      <c r="UOG2" s="881"/>
      <c r="UOH2" s="881"/>
      <c r="UOI2" s="881"/>
      <c r="UOJ2" s="881"/>
      <c r="UOK2" s="881"/>
      <c r="UOL2" s="881"/>
      <c r="UOM2" s="881"/>
      <c r="UON2" s="881"/>
      <c r="UOO2" s="881"/>
      <c r="UOP2" s="881"/>
      <c r="UOQ2" s="881"/>
      <c r="UOR2" s="881"/>
      <c r="UOS2" s="881"/>
      <c r="UOT2" s="881"/>
      <c r="UOU2" s="881"/>
      <c r="UOV2" s="881"/>
      <c r="UOW2" s="881"/>
      <c r="UOX2" s="881"/>
      <c r="UOY2" s="881"/>
      <c r="UOZ2" s="881"/>
      <c r="UPA2" s="881"/>
      <c r="UPB2" s="881"/>
      <c r="UPC2" s="881"/>
      <c r="UPD2" s="881"/>
      <c r="UPE2" s="881"/>
      <c r="UPF2" s="881"/>
      <c r="UPG2" s="881"/>
      <c r="UPH2" s="881"/>
      <c r="UPI2" s="881"/>
      <c r="UPJ2" s="881"/>
      <c r="UPK2" s="881"/>
      <c r="UPL2" s="881"/>
      <c r="UPM2" s="881"/>
      <c r="UPN2" s="881"/>
      <c r="UPO2" s="881"/>
      <c r="UPP2" s="881"/>
      <c r="UPQ2" s="881"/>
      <c r="UPR2" s="881"/>
      <c r="UPS2" s="881"/>
      <c r="UPT2" s="881"/>
      <c r="UPU2" s="881"/>
      <c r="UPV2" s="881"/>
      <c r="UPW2" s="881"/>
      <c r="UPX2" s="881"/>
      <c r="UPY2" s="881"/>
      <c r="UPZ2" s="881"/>
      <c r="UQA2" s="881"/>
      <c r="UQB2" s="881"/>
      <c r="UQC2" s="881"/>
      <c r="UQD2" s="881"/>
      <c r="UQE2" s="881"/>
      <c r="UQF2" s="881"/>
      <c r="UQG2" s="881"/>
      <c r="UQH2" s="881"/>
      <c r="UQI2" s="881"/>
      <c r="UQJ2" s="881"/>
      <c r="UQK2" s="881"/>
      <c r="UQL2" s="881"/>
      <c r="UQM2" s="881"/>
      <c r="UQN2" s="881"/>
      <c r="UQO2" s="881"/>
      <c r="UQP2" s="881"/>
      <c r="UQQ2" s="881"/>
      <c r="UQR2" s="881"/>
      <c r="UQS2" s="881"/>
      <c r="UQT2" s="881"/>
      <c r="UQU2" s="881"/>
      <c r="UQV2" s="881"/>
      <c r="UQW2" s="881"/>
      <c r="UQX2" s="881"/>
      <c r="UQY2" s="881"/>
      <c r="UQZ2" s="881"/>
      <c r="URA2" s="881"/>
      <c r="URB2" s="881"/>
      <c r="URC2" s="881"/>
      <c r="URD2" s="881"/>
      <c r="URE2" s="881"/>
      <c r="URF2" s="881"/>
      <c r="URG2" s="881"/>
      <c r="URH2" s="881"/>
      <c r="URI2" s="881"/>
      <c r="URJ2" s="881"/>
      <c r="URK2" s="881"/>
      <c r="URL2" s="881"/>
      <c r="URM2" s="881"/>
      <c r="URN2" s="881"/>
      <c r="URO2" s="881"/>
      <c r="URP2" s="881"/>
      <c r="URQ2" s="881"/>
      <c r="URR2" s="881"/>
      <c r="URS2" s="881"/>
      <c r="URT2" s="881"/>
      <c r="URU2" s="881"/>
      <c r="URV2" s="881"/>
      <c r="URW2" s="881"/>
      <c r="URX2" s="881"/>
      <c r="URY2" s="881"/>
      <c r="URZ2" s="881"/>
      <c r="USA2" s="881"/>
      <c r="USB2" s="881"/>
      <c r="USC2" s="881"/>
      <c r="USD2" s="881"/>
      <c r="USE2" s="881"/>
      <c r="USF2" s="881"/>
      <c r="USG2" s="881"/>
      <c r="USH2" s="881"/>
      <c r="USI2" s="881"/>
      <c r="USJ2" s="881"/>
      <c r="USK2" s="881"/>
      <c r="USL2" s="881"/>
      <c r="USM2" s="881"/>
      <c r="USN2" s="881"/>
      <c r="USO2" s="881"/>
      <c r="USP2" s="881"/>
      <c r="USQ2" s="881"/>
      <c r="USR2" s="881"/>
      <c r="USS2" s="881"/>
      <c r="UST2" s="881"/>
      <c r="USU2" s="881"/>
      <c r="USV2" s="881"/>
      <c r="USW2" s="881"/>
      <c r="USX2" s="881"/>
      <c r="USY2" s="881"/>
      <c r="USZ2" s="881"/>
      <c r="UTA2" s="881"/>
      <c r="UTB2" s="881"/>
      <c r="UTC2" s="881"/>
      <c r="UTD2" s="881"/>
      <c r="UTE2" s="881"/>
      <c r="UTF2" s="881"/>
      <c r="UTG2" s="881"/>
      <c r="UTH2" s="881"/>
      <c r="UTI2" s="881"/>
      <c r="UTJ2" s="881"/>
      <c r="UTK2" s="881"/>
      <c r="UTL2" s="881"/>
      <c r="UTM2" s="881"/>
      <c r="UTN2" s="881"/>
      <c r="UTO2" s="881"/>
      <c r="UTP2" s="881"/>
      <c r="UTQ2" s="881"/>
      <c r="UTR2" s="881"/>
      <c r="UTS2" s="881"/>
      <c r="UTT2" s="881"/>
      <c r="UTU2" s="881"/>
      <c r="UTV2" s="881"/>
      <c r="UTW2" s="881"/>
      <c r="UTX2" s="881"/>
      <c r="UTY2" s="881"/>
      <c r="UTZ2" s="881"/>
      <c r="UUA2" s="881"/>
      <c r="UUB2" s="881"/>
      <c r="UUC2" s="881"/>
      <c r="UUD2" s="881"/>
      <c r="UUE2" s="881"/>
      <c r="UUF2" s="881"/>
      <c r="UUG2" s="881"/>
      <c r="UUH2" s="881"/>
      <c r="UUI2" s="881"/>
      <c r="UUJ2" s="881"/>
      <c r="UUK2" s="881"/>
      <c r="UUL2" s="881"/>
      <c r="UUM2" s="881"/>
      <c r="UUN2" s="881"/>
      <c r="UUO2" s="881"/>
      <c r="UUP2" s="881"/>
      <c r="UUQ2" s="881"/>
      <c r="UUR2" s="881"/>
      <c r="UUS2" s="881"/>
      <c r="UUT2" s="881"/>
      <c r="UUU2" s="881"/>
      <c r="UUV2" s="881"/>
      <c r="UUW2" s="881"/>
      <c r="UUX2" s="881"/>
      <c r="UUY2" s="881"/>
      <c r="UUZ2" s="881"/>
      <c r="UVA2" s="881"/>
      <c r="UVB2" s="881"/>
      <c r="UVC2" s="881"/>
      <c r="UVD2" s="881"/>
      <c r="UVE2" s="881"/>
      <c r="UVF2" s="881"/>
      <c r="UVG2" s="881"/>
      <c r="UVH2" s="881"/>
      <c r="UVI2" s="881"/>
      <c r="UVJ2" s="881"/>
      <c r="UVK2" s="881"/>
      <c r="UVL2" s="881"/>
      <c r="UVM2" s="881"/>
      <c r="UVN2" s="881"/>
      <c r="UVO2" s="881"/>
      <c r="UVP2" s="881"/>
      <c r="UVQ2" s="881"/>
      <c r="UVR2" s="881"/>
      <c r="UVS2" s="881"/>
      <c r="UVT2" s="881"/>
      <c r="UVU2" s="881"/>
      <c r="UVV2" s="881"/>
      <c r="UVW2" s="881"/>
      <c r="UVX2" s="881"/>
      <c r="UVY2" s="881"/>
      <c r="UVZ2" s="881"/>
      <c r="UWA2" s="881"/>
      <c r="UWB2" s="881"/>
      <c r="UWC2" s="881"/>
      <c r="UWD2" s="881"/>
      <c r="UWE2" s="881"/>
      <c r="UWF2" s="881"/>
      <c r="UWG2" s="881"/>
      <c r="UWH2" s="881"/>
      <c r="UWI2" s="881"/>
      <c r="UWJ2" s="881"/>
      <c r="UWK2" s="881"/>
      <c r="UWL2" s="881"/>
      <c r="UWM2" s="881"/>
      <c r="UWN2" s="881"/>
      <c r="UWO2" s="881"/>
      <c r="UWP2" s="881"/>
      <c r="UWQ2" s="881"/>
      <c r="UWR2" s="881"/>
      <c r="UWS2" s="881"/>
      <c r="UWT2" s="881"/>
      <c r="UWU2" s="881"/>
      <c r="UWV2" s="881"/>
      <c r="UWW2" s="881"/>
      <c r="UWX2" s="881"/>
      <c r="UWY2" s="881"/>
      <c r="UWZ2" s="881"/>
      <c r="UXA2" s="881"/>
      <c r="UXB2" s="881"/>
      <c r="UXC2" s="881"/>
      <c r="UXD2" s="881"/>
      <c r="UXE2" s="881"/>
      <c r="UXF2" s="881"/>
      <c r="UXG2" s="881"/>
      <c r="UXH2" s="881"/>
      <c r="UXI2" s="881"/>
      <c r="UXJ2" s="881"/>
      <c r="UXK2" s="881"/>
      <c r="UXL2" s="881"/>
      <c r="UXM2" s="881"/>
      <c r="UXN2" s="881"/>
      <c r="UXO2" s="881"/>
      <c r="UXP2" s="881"/>
      <c r="UXQ2" s="881"/>
      <c r="UXR2" s="881"/>
      <c r="UXS2" s="881"/>
      <c r="UXT2" s="881"/>
      <c r="UXU2" s="881"/>
      <c r="UXV2" s="881"/>
      <c r="UXW2" s="881"/>
      <c r="UXX2" s="881"/>
      <c r="UXY2" s="881"/>
      <c r="UXZ2" s="881"/>
      <c r="UYA2" s="881"/>
      <c r="UYB2" s="881"/>
      <c r="UYC2" s="881"/>
      <c r="UYD2" s="881"/>
      <c r="UYE2" s="881"/>
      <c r="UYF2" s="881"/>
      <c r="UYG2" s="881"/>
      <c r="UYH2" s="881"/>
      <c r="UYI2" s="881"/>
      <c r="UYJ2" s="881"/>
      <c r="UYK2" s="881"/>
      <c r="UYL2" s="881"/>
      <c r="UYM2" s="881"/>
      <c r="UYN2" s="881"/>
      <c r="UYO2" s="881"/>
      <c r="UYP2" s="881"/>
      <c r="UYQ2" s="881"/>
      <c r="UYR2" s="881"/>
      <c r="UYS2" s="881"/>
      <c r="UYT2" s="881"/>
      <c r="UYU2" s="881"/>
      <c r="UYV2" s="881"/>
      <c r="UYW2" s="881"/>
      <c r="UYX2" s="881"/>
      <c r="UYY2" s="881"/>
      <c r="UYZ2" s="881"/>
      <c r="UZA2" s="881"/>
      <c r="UZB2" s="881"/>
      <c r="UZC2" s="881"/>
      <c r="UZD2" s="881"/>
      <c r="UZE2" s="881"/>
      <c r="UZF2" s="881"/>
      <c r="UZG2" s="881"/>
      <c r="UZH2" s="881"/>
      <c r="UZI2" s="881"/>
      <c r="UZJ2" s="881"/>
      <c r="UZK2" s="881"/>
      <c r="UZL2" s="881"/>
      <c r="UZM2" s="881"/>
      <c r="UZN2" s="881"/>
      <c r="UZO2" s="881"/>
      <c r="UZP2" s="881"/>
      <c r="UZQ2" s="881"/>
      <c r="UZR2" s="881"/>
      <c r="UZS2" s="881"/>
      <c r="UZT2" s="881"/>
      <c r="UZU2" s="881"/>
      <c r="UZV2" s="881"/>
      <c r="UZW2" s="881"/>
      <c r="UZX2" s="881"/>
      <c r="UZY2" s="881"/>
      <c r="UZZ2" s="881"/>
      <c r="VAA2" s="881"/>
      <c r="VAB2" s="881"/>
      <c r="VAC2" s="881"/>
      <c r="VAD2" s="881"/>
      <c r="VAE2" s="881"/>
      <c r="VAF2" s="881"/>
      <c r="VAG2" s="881"/>
      <c r="VAH2" s="881"/>
      <c r="VAI2" s="881"/>
      <c r="VAJ2" s="881"/>
      <c r="VAK2" s="881"/>
      <c r="VAL2" s="881"/>
      <c r="VAM2" s="881"/>
      <c r="VAN2" s="881"/>
      <c r="VAO2" s="881"/>
      <c r="VAP2" s="881"/>
      <c r="VAQ2" s="881"/>
      <c r="VAR2" s="881"/>
      <c r="VAS2" s="881"/>
      <c r="VAT2" s="881"/>
      <c r="VAU2" s="881"/>
      <c r="VAV2" s="881"/>
      <c r="VAW2" s="881"/>
      <c r="VAX2" s="881"/>
      <c r="VAY2" s="881"/>
      <c r="VAZ2" s="881"/>
      <c r="VBA2" s="881"/>
      <c r="VBB2" s="881"/>
      <c r="VBC2" s="881"/>
      <c r="VBD2" s="881"/>
      <c r="VBE2" s="881"/>
      <c r="VBF2" s="881"/>
      <c r="VBG2" s="881"/>
      <c r="VBH2" s="881"/>
      <c r="VBI2" s="881"/>
      <c r="VBJ2" s="881"/>
      <c r="VBK2" s="881"/>
      <c r="VBL2" s="881"/>
      <c r="VBM2" s="881"/>
      <c r="VBN2" s="881"/>
      <c r="VBO2" s="881"/>
      <c r="VBP2" s="881"/>
      <c r="VBQ2" s="881"/>
      <c r="VBR2" s="881"/>
      <c r="VBS2" s="881"/>
      <c r="VBT2" s="881"/>
      <c r="VBU2" s="881"/>
      <c r="VBV2" s="881"/>
      <c r="VBW2" s="881"/>
      <c r="VBX2" s="881"/>
      <c r="VBY2" s="881"/>
      <c r="VBZ2" s="881"/>
      <c r="VCA2" s="881"/>
      <c r="VCB2" s="881"/>
      <c r="VCC2" s="881"/>
      <c r="VCD2" s="881"/>
      <c r="VCE2" s="881"/>
      <c r="VCF2" s="881"/>
      <c r="VCG2" s="881"/>
      <c r="VCH2" s="881"/>
      <c r="VCI2" s="881"/>
      <c r="VCJ2" s="881"/>
      <c r="VCK2" s="881"/>
      <c r="VCL2" s="881"/>
      <c r="VCM2" s="881"/>
      <c r="VCN2" s="881"/>
      <c r="VCO2" s="881"/>
      <c r="VCP2" s="881"/>
      <c r="VCQ2" s="881"/>
      <c r="VCR2" s="881"/>
      <c r="VCS2" s="881"/>
      <c r="VCT2" s="881"/>
      <c r="VCU2" s="881"/>
      <c r="VCV2" s="881"/>
      <c r="VCW2" s="881"/>
      <c r="VCX2" s="881"/>
      <c r="VCY2" s="881"/>
      <c r="VCZ2" s="881"/>
      <c r="VDA2" s="881"/>
      <c r="VDB2" s="881"/>
      <c r="VDC2" s="881"/>
      <c r="VDD2" s="881"/>
      <c r="VDE2" s="881"/>
      <c r="VDF2" s="881"/>
      <c r="VDG2" s="881"/>
      <c r="VDH2" s="881"/>
      <c r="VDI2" s="881"/>
      <c r="VDJ2" s="881"/>
      <c r="VDK2" s="881"/>
      <c r="VDL2" s="881"/>
      <c r="VDM2" s="881"/>
      <c r="VDN2" s="881"/>
      <c r="VDO2" s="881"/>
      <c r="VDP2" s="881"/>
      <c r="VDQ2" s="881"/>
      <c r="VDR2" s="881"/>
      <c r="VDS2" s="881"/>
      <c r="VDT2" s="881"/>
      <c r="VDU2" s="881"/>
      <c r="VDV2" s="881"/>
      <c r="VDW2" s="881"/>
      <c r="VDX2" s="881"/>
      <c r="VDY2" s="881"/>
      <c r="VDZ2" s="881"/>
      <c r="VEA2" s="881"/>
      <c r="VEB2" s="881"/>
      <c r="VEC2" s="881"/>
      <c r="VED2" s="881"/>
      <c r="VEE2" s="881"/>
      <c r="VEF2" s="881"/>
      <c r="VEG2" s="881"/>
      <c r="VEH2" s="881"/>
      <c r="VEI2" s="881"/>
      <c r="VEJ2" s="881"/>
      <c r="VEK2" s="881"/>
      <c r="VEL2" s="881"/>
      <c r="VEM2" s="881"/>
      <c r="VEN2" s="881"/>
      <c r="VEO2" s="881"/>
      <c r="VEP2" s="881"/>
      <c r="VEQ2" s="881"/>
      <c r="VER2" s="881"/>
      <c r="VES2" s="881"/>
      <c r="VET2" s="881"/>
      <c r="VEU2" s="881"/>
      <c r="VEV2" s="881"/>
      <c r="VEW2" s="881"/>
      <c r="VEX2" s="881"/>
      <c r="VEY2" s="881"/>
      <c r="VEZ2" s="881"/>
      <c r="VFA2" s="881"/>
      <c r="VFB2" s="881"/>
      <c r="VFC2" s="881"/>
      <c r="VFD2" s="881"/>
      <c r="VFE2" s="881"/>
      <c r="VFF2" s="881"/>
      <c r="VFG2" s="881"/>
      <c r="VFH2" s="881"/>
      <c r="VFI2" s="881"/>
      <c r="VFJ2" s="881"/>
      <c r="VFK2" s="881"/>
      <c r="VFL2" s="881"/>
      <c r="VFM2" s="881"/>
      <c r="VFN2" s="881"/>
      <c r="VFO2" s="881"/>
      <c r="VFP2" s="881"/>
      <c r="VFQ2" s="881"/>
      <c r="VFR2" s="881"/>
      <c r="VFS2" s="881"/>
      <c r="VFT2" s="881"/>
      <c r="VFU2" s="881"/>
      <c r="VFV2" s="881"/>
      <c r="VFW2" s="881"/>
      <c r="VFX2" s="881"/>
      <c r="VFY2" s="881"/>
      <c r="VFZ2" s="881"/>
      <c r="VGA2" s="881"/>
      <c r="VGB2" s="881"/>
      <c r="VGC2" s="881"/>
      <c r="VGD2" s="881"/>
      <c r="VGE2" s="881"/>
      <c r="VGF2" s="881"/>
      <c r="VGG2" s="881"/>
      <c r="VGH2" s="881"/>
      <c r="VGI2" s="881"/>
      <c r="VGJ2" s="881"/>
      <c r="VGK2" s="881"/>
      <c r="VGL2" s="881"/>
      <c r="VGM2" s="881"/>
      <c r="VGN2" s="881"/>
      <c r="VGO2" s="881"/>
      <c r="VGP2" s="881"/>
      <c r="VGQ2" s="881"/>
      <c r="VGR2" s="881"/>
      <c r="VGS2" s="881"/>
      <c r="VGT2" s="881"/>
      <c r="VGU2" s="881"/>
      <c r="VGV2" s="881"/>
      <c r="VGW2" s="881"/>
      <c r="VGX2" s="881"/>
      <c r="VGY2" s="881"/>
      <c r="VGZ2" s="881"/>
      <c r="VHA2" s="881"/>
      <c r="VHB2" s="881"/>
      <c r="VHC2" s="881"/>
      <c r="VHD2" s="881"/>
      <c r="VHE2" s="881"/>
      <c r="VHF2" s="881"/>
      <c r="VHG2" s="881"/>
      <c r="VHH2" s="881"/>
      <c r="VHI2" s="881"/>
      <c r="VHJ2" s="881"/>
      <c r="VHK2" s="881"/>
      <c r="VHL2" s="881"/>
      <c r="VHM2" s="881"/>
      <c r="VHN2" s="881"/>
      <c r="VHO2" s="881"/>
      <c r="VHP2" s="881"/>
      <c r="VHQ2" s="881"/>
      <c r="VHR2" s="881"/>
      <c r="VHS2" s="881"/>
      <c r="VHT2" s="881"/>
      <c r="VHU2" s="881"/>
      <c r="VHV2" s="881"/>
      <c r="VHW2" s="881"/>
      <c r="VHX2" s="881"/>
      <c r="VHY2" s="881"/>
      <c r="VHZ2" s="881"/>
      <c r="VIA2" s="881"/>
      <c r="VIB2" s="881"/>
      <c r="VIC2" s="881"/>
      <c r="VID2" s="881"/>
      <c r="VIE2" s="881"/>
      <c r="VIF2" s="881"/>
      <c r="VIG2" s="881"/>
      <c r="VIH2" s="881"/>
      <c r="VII2" s="881"/>
      <c r="VIJ2" s="881"/>
      <c r="VIK2" s="881"/>
      <c r="VIL2" s="881"/>
      <c r="VIM2" s="881"/>
      <c r="VIN2" s="881"/>
      <c r="VIO2" s="881"/>
      <c r="VIP2" s="881"/>
      <c r="VIQ2" s="881"/>
      <c r="VIR2" s="881"/>
      <c r="VIS2" s="881"/>
      <c r="VIT2" s="881"/>
      <c r="VIU2" s="881"/>
      <c r="VIV2" s="881"/>
      <c r="VIW2" s="881"/>
      <c r="VIX2" s="881"/>
      <c r="VIY2" s="881"/>
      <c r="VIZ2" s="881"/>
      <c r="VJA2" s="881"/>
      <c r="VJB2" s="881"/>
      <c r="VJC2" s="881"/>
      <c r="VJD2" s="881"/>
      <c r="VJE2" s="881"/>
      <c r="VJF2" s="881"/>
      <c r="VJG2" s="881"/>
      <c r="VJH2" s="881"/>
      <c r="VJI2" s="881"/>
      <c r="VJJ2" s="881"/>
      <c r="VJK2" s="881"/>
      <c r="VJL2" s="881"/>
      <c r="VJM2" s="881"/>
      <c r="VJN2" s="881"/>
      <c r="VJO2" s="881"/>
      <c r="VJP2" s="881"/>
      <c r="VJQ2" s="881"/>
      <c r="VJR2" s="881"/>
      <c r="VJS2" s="881"/>
      <c r="VJT2" s="881"/>
      <c r="VJU2" s="881"/>
      <c r="VJV2" s="881"/>
      <c r="VJW2" s="881"/>
      <c r="VJX2" s="881"/>
      <c r="VJY2" s="881"/>
      <c r="VJZ2" s="881"/>
      <c r="VKA2" s="881"/>
      <c r="VKB2" s="881"/>
      <c r="VKC2" s="881"/>
      <c r="VKD2" s="881"/>
      <c r="VKE2" s="881"/>
      <c r="VKF2" s="881"/>
      <c r="VKG2" s="881"/>
      <c r="VKH2" s="881"/>
      <c r="VKI2" s="881"/>
      <c r="VKJ2" s="881"/>
      <c r="VKK2" s="881"/>
      <c r="VKL2" s="881"/>
      <c r="VKM2" s="881"/>
      <c r="VKN2" s="881"/>
      <c r="VKO2" s="881"/>
      <c r="VKP2" s="881"/>
      <c r="VKQ2" s="881"/>
      <c r="VKR2" s="881"/>
      <c r="VKS2" s="881"/>
      <c r="VKT2" s="881"/>
      <c r="VKU2" s="881"/>
      <c r="VKV2" s="881"/>
      <c r="VKW2" s="881"/>
      <c r="VKX2" s="881"/>
      <c r="VKY2" s="881"/>
      <c r="VKZ2" s="881"/>
      <c r="VLA2" s="881"/>
      <c r="VLB2" s="881"/>
      <c r="VLC2" s="881"/>
      <c r="VLD2" s="881"/>
      <c r="VLE2" s="881"/>
      <c r="VLF2" s="881"/>
      <c r="VLG2" s="881"/>
      <c r="VLH2" s="881"/>
      <c r="VLI2" s="881"/>
      <c r="VLJ2" s="881"/>
      <c r="VLK2" s="881"/>
      <c r="VLL2" s="881"/>
      <c r="VLM2" s="881"/>
      <c r="VLN2" s="881"/>
      <c r="VLO2" s="881"/>
      <c r="VLP2" s="881"/>
      <c r="VLQ2" s="881"/>
      <c r="VLR2" s="881"/>
      <c r="VLS2" s="881"/>
      <c r="VLT2" s="881"/>
      <c r="VLU2" s="881"/>
      <c r="VLV2" s="881"/>
      <c r="VLW2" s="881"/>
      <c r="VLX2" s="881"/>
      <c r="VLY2" s="881"/>
      <c r="VLZ2" s="881"/>
      <c r="VMA2" s="881"/>
      <c r="VMB2" s="881"/>
      <c r="VMC2" s="881"/>
      <c r="VMD2" s="881"/>
      <c r="VME2" s="881"/>
      <c r="VMF2" s="881"/>
      <c r="VMG2" s="881"/>
      <c r="VMH2" s="881"/>
      <c r="VMI2" s="881"/>
      <c r="VMJ2" s="881"/>
      <c r="VMK2" s="881"/>
      <c r="VML2" s="881"/>
      <c r="VMM2" s="881"/>
      <c r="VMN2" s="881"/>
      <c r="VMO2" s="881"/>
      <c r="VMP2" s="881"/>
      <c r="VMQ2" s="881"/>
      <c r="VMR2" s="881"/>
      <c r="VMS2" s="881"/>
      <c r="VMT2" s="881"/>
      <c r="VMU2" s="881"/>
      <c r="VMV2" s="881"/>
      <c r="VMW2" s="881"/>
      <c r="VMX2" s="881"/>
      <c r="VMY2" s="881"/>
      <c r="VMZ2" s="881"/>
      <c r="VNA2" s="881"/>
      <c r="VNB2" s="881"/>
      <c r="VNC2" s="881"/>
      <c r="VND2" s="881"/>
      <c r="VNE2" s="881"/>
      <c r="VNF2" s="881"/>
      <c r="VNG2" s="881"/>
      <c r="VNH2" s="881"/>
      <c r="VNI2" s="881"/>
      <c r="VNJ2" s="881"/>
      <c r="VNK2" s="881"/>
      <c r="VNL2" s="881"/>
      <c r="VNM2" s="881"/>
      <c r="VNN2" s="881"/>
      <c r="VNO2" s="881"/>
      <c r="VNP2" s="881"/>
      <c r="VNQ2" s="881"/>
      <c r="VNR2" s="881"/>
      <c r="VNS2" s="881"/>
      <c r="VNT2" s="881"/>
      <c r="VNU2" s="881"/>
      <c r="VNV2" s="881"/>
      <c r="VNW2" s="881"/>
      <c r="VNX2" s="881"/>
      <c r="VNY2" s="881"/>
      <c r="VNZ2" s="881"/>
      <c r="VOA2" s="881"/>
      <c r="VOB2" s="881"/>
      <c r="VOC2" s="881"/>
      <c r="VOD2" s="881"/>
      <c r="VOE2" s="881"/>
      <c r="VOF2" s="881"/>
      <c r="VOG2" s="881"/>
      <c r="VOH2" s="881"/>
      <c r="VOI2" s="881"/>
      <c r="VOJ2" s="881"/>
      <c r="VOK2" s="881"/>
      <c r="VOL2" s="881"/>
      <c r="VOM2" s="881"/>
      <c r="VON2" s="881"/>
      <c r="VOO2" s="881"/>
      <c r="VOP2" s="881"/>
      <c r="VOQ2" s="881"/>
      <c r="VOR2" s="881"/>
      <c r="VOS2" s="881"/>
      <c r="VOT2" s="881"/>
      <c r="VOU2" s="881"/>
      <c r="VOV2" s="881"/>
      <c r="VOW2" s="881"/>
      <c r="VOX2" s="881"/>
      <c r="VOY2" s="881"/>
      <c r="VOZ2" s="881"/>
      <c r="VPA2" s="881"/>
      <c r="VPB2" s="881"/>
      <c r="VPC2" s="881"/>
      <c r="VPD2" s="881"/>
      <c r="VPE2" s="881"/>
      <c r="VPF2" s="881"/>
      <c r="VPG2" s="881"/>
      <c r="VPH2" s="881"/>
      <c r="VPI2" s="881"/>
      <c r="VPJ2" s="881"/>
      <c r="VPK2" s="881"/>
      <c r="VPL2" s="881"/>
      <c r="VPM2" s="881"/>
      <c r="VPN2" s="881"/>
      <c r="VPO2" s="881"/>
      <c r="VPP2" s="881"/>
      <c r="VPQ2" s="881"/>
      <c r="VPR2" s="881"/>
      <c r="VPS2" s="881"/>
      <c r="VPT2" s="881"/>
      <c r="VPU2" s="881"/>
      <c r="VPV2" s="881"/>
      <c r="VPW2" s="881"/>
      <c r="VPX2" s="881"/>
      <c r="VPY2" s="881"/>
      <c r="VPZ2" s="881"/>
      <c r="VQA2" s="881"/>
      <c r="VQB2" s="881"/>
      <c r="VQC2" s="881"/>
      <c r="VQD2" s="881"/>
      <c r="VQE2" s="881"/>
      <c r="VQF2" s="881"/>
      <c r="VQG2" s="881"/>
      <c r="VQH2" s="881"/>
      <c r="VQI2" s="881"/>
      <c r="VQJ2" s="881"/>
      <c r="VQK2" s="881"/>
      <c r="VQL2" s="881"/>
      <c r="VQM2" s="881"/>
      <c r="VQN2" s="881"/>
      <c r="VQO2" s="881"/>
      <c r="VQP2" s="881"/>
      <c r="VQQ2" s="881"/>
      <c r="VQR2" s="881"/>
      <c r="VQS2" s="881"/>
      <c r="VQT2" s="881"/>
      <c r="VQU2" s="881"/>
      <c r="VQV2" s="881"/>
      <c r="VQW2" s="881"/>
      <c r="VQX2" s="881"/>
      <c r="VQY2" s="881"/>
      <c r="VQZ2" s="881"/>
      <c r="VRA2" s="881"/>
      <c r="VRB2" s="881"/>
      <c r="VRC2" s="881"/>
      <c r="VRD2" s="881"/>
      <c r="VRE2" s="881"/>
      <c r="VRF2" s="881"/>
      <c r="VRG2" s="881"/>
      <c r="VRH2" s="881"/>
      <c r="VRI2" s="881"/>
      <c r="VRJ2" s="881"/>
      <c r="VRK2" s="881"/>
      <c r="VRL2" s="881"/>
      <c r="VRM2" s="881"/>
      <c r="VRN2" s="881"/>
      <c r="VRO2" s="881"/>
      <c r="VRP2" s="881"/>
      <c r="VRQ2" s="881"/>
      <c r="VRR2" s="881"/>
      <c r="VRS2" s="881"/>
      <c r="VRT2" s="881"/>
      <c r="VRU2" s="881"/>
      <c r="VRV2" s="881"/>
      <c r="VRW2" s="881"/>
      <c r="VRX2" s="881"/>
      <c r="VRY2" s="881"/>
      <c r="VRZ2" s="881"/>
      <c r="VSA2" s="881"/>
      <c r="VSB2" s="881"/>
      <c r="VSC2" s="881"/>
      <c r="VSD2" s="881"/>
      <c r="VSE2" s="881"/>
      <c r="VSF2" s="881"/>
      <c r="VSG2" s="881"/>
      <c r="VSH2" s="881"/>
      <c r="VSI2" s="881"/>
      <c r="VSJ2" s="881"/>
      <c r="VSK2" s="881"/>
      <c r="VSL2" s="881"/>
      <c r="VSM2" s="881"/>
      <c r="VSN2" s="881"/>
      <c r="VSO2" s="881"/>
      <c r="VSP2" s="881"/>
      <c r="VSQ2" s="881"/>
      <c r="VSR2" s="881"/>
      <c r="VSS2" s="881"/>
      <c r="VST2" s="881"/>
      <c r="VSU2" s="881"/>
      <c r="VSV2" s="881"/>
      <c r="VSW2" s="881"/>
      <c r="VSX2" s="881"/>
      <c r="VSY2" s="881"/>
      <c r="VSZ2" s="881"/>
      <c r="VTA2" s="881"/>
      <c r="VTB2" s="881"/>
      <c r="VTC2" s="881"/>
      <c r="VTD2" s="881"/>
      <c r="VTE2" s="881"/>
      <c r="VTF2" s="881"/>
      <c r="VTG2" s="881"/>
      <c r="VTH2" s="881"/>
      <c r="VTI2" s="881"/>
      <c r="VTJ2" s="881"/>
      <c r="VTK2" s="881"/>
      <c r="VTL2" s="881"/>
      <c r="VTM2" s="881"/>
      <c r="VTN2" s="881"/>
      <c r="VTO2" s="881"/>
      <c r="VTP2" s="881"/>
      <c r="VTQ2" s="881"/>
      <c r="VTR2" s="881"/>
      <c r="VTS2" s="881"/>
      <c r="VTT2" s="881"/>
      <c r="VTU2" s="881"/>
      <c r="VTV2" s="881"/>
      <c r="VTW2" s="881"/>
      <c r="VTX2" s="881"/>
      <c r="VTY2" s="881"/>
      <c r="VTZ2" s="881"/>
      <c r="VUA2" s="881"/>
      <c r="VUB2" s="881"/>
      <c r="VUC2" s="881"/>
      <c r="VUD2" s="881"/>
      <c r="VUE2" s="881"/>
      <c r="VUF2" s="881"/>
      <c r="VUG2" s="881"/>
      <c r="VUH2" s="881"/>
      <c r="VUI2" s="881"/>
      <c r="VUJ2" s="881"/>
      <c r="VUK2" s="881"/>
      <c r="VUL2" s="881"/>
      <c r="VUM2" s="881"/>
      <c r="VUN2" s="881"/>
      <c r="VUO2" s="881"/>
      <c r="VUP2" s="881"/>
      <c r="VUQ2" s="881"/>
      <c r="VUR2" s="881"/>
      <c r="VUS2" s="881"/>
      <c r="VUT2" s="881"/>
      <c r="VUU2" s="881"/>
      <c r="VUV2" s="881"/>
      <c r="VUW2" s="881"/>
      <c r="VUX2" s="881"/>
      <c r="VUY2" s="881"/>
      <c r="VUZ2" s="881"/>
      <c r="VVA2" s="881"/>
      <c r="VVB2" s="881"/>
      <c r="VVC2" s="881"/>
      <c r="VVD2" s="881"/>
      <c r="VVE2" s="881"/>
      <c r="VVF2" s="881"/>
      <c r="VVG2" s="881"/>
      <c r="VVH2" s="881"/>
      <c r="VVI2" s="881"/>
      <c r="VVJ2" s="881"/>
      <c r="VVK2" s="881"/>
      <c r="VVL2" s="881"/>
      <c r="VVM2" s="881"/>
      <c r="VVN2" s="881"/>
      <c r="VVO2" s="881"/>
      <c r="VVP2" s="881"/>
      <c r="VVQ2" s="881"/>
      <c r="VVR2" s="881"/>
      <c r="VVS2" s="881"/>
      <c r="VVT2" s="881"/>
      <c r="VVU2" s="881"/>
      <c r="VVV2" s="881"/>
      <c r="VVW2" s="881"/>
      <c r="VVX2" s="881"/>
      <c r="VVY2" s="881"/>
      <c r="VVZ2" s="881"/>
      <c r="VWA2" s="881"/>
      <c r="VWB2" s="881"/>
      <c r="VWC2" s="881"/>
      <c r="VWD2" s="881"/>
      <c r="VWE2" s="881"/>
      <c r="VWF2" s="881"/>
      <c r="VWG2" s="881"/>
      <c r="VWH2" s="881"/>
      <c r="VWI2" s="881"/>
      <c r="VWJ2" s="881"/>
      <c r="VWK2" s="881"/>
      <c r="VWL2" s="881"/>
      <c r="VWM2" s="881"/>
      <c r="VWN2" s="881"/>
      <c r="VWO2" s="881"/>
      <c r="VWP2" s="881"/>
      <c r="VWQ2" s="881"/>
      <c r="VWR2" s="881"/>
      <c r="VWS2" s="881"/>
      <c r="VWT2" s="881"/>
      <c r="VWU2" s="881"/>
      <c r="VWV2" s="881"/>
      <c r="VWW2" s="881"/>
      <c r="VWX2" s="881"/>
      <c r="VWY2" s="881"/>
      <c r="VWZ2" s="881"/>
      <c r="VXA2" s="881"/>
      <c r="VXB2" s="881"/>
      <c r="VXC2" s="881"/>
      <c r="VXD2" s="881"/>
      <c r="VXE2" s="881"/>
      <c r="VXF2" s="881"/>
      <c r="VXG2" s="881"/>
      <c r="VXH2" s="881"/>
      <c r="VXI2" s="881"/>
      <c r="VXJ2" s="881"/>
      <c r="VXK2" s="881"/>
      <c r="VXL2" s="881"/>
      <c r="VXM2" s="881"/>
      <c r="VXN2" s="881"/>
      <c r="VXO2" s="881"/>
      <c r="VXP2" s="881"/>
      <c r="VXQ2" s="881"/>
      <c r="VXR2" s="881"/>
      <c r="VXS2" s="881"/>
      <c r="VXT2" s="881"/>
      <c r="VXU2" s="881"/>
      <c r="VXV2" s="881"/>
      <c r="VXW2" s="881"/>
      <c r="VXX2" s="881"/>
      <c r="VXY2" s="881"/>
      <c r="VXZ2" s="881"/>
      <c r="VYA2" s="881"/>
      <c r="VYB2" s="881"/>
      <c r="VYC2" s="881"/>
      <c r="VYD2" s="881"/>
      <c r="VYE2" s="881"/>
      <c r="VYF2" s="881"/>
      <c r="VYG2" s="881"/>
      <c r="VYH2" s="881"/>
      <c r="VYI2" s="881"/>
      <c r="VYJ2" s="881"/>
      <c r="VYK2" s="881"/>
      <c r="VYL2" s="881"/>
      <c r="VYM2" s="881"/>
      <c r="VYN2" s="881"/>
      <c r="VYO2" s="881"/>
      <c r="VYP2" s="881"/>
      <c r="VYQ2" s="881"/>
      <c r="VYR2" s="881"/>
      <c r="VYS2" s="881"/>
      <c r="VYT2" s="881"/>
      <c r="VYU2" s="881"/>
      <c r="VYV2" s="881"/>
      <c r="VYW2" s="881"/>
      <c r="VYX2" s="881"/>
      <c r="VYY2" s="881"/>
      <c r="VYZ2" s="881"/>
      <c r="VZA2" s="881"/>
      <c r="VZB2" s="881"/>
      <c r="VZC2" s="881"/>
      <c r="VZD2" s="881"/>
      <c r="VZE2" s="881"/>
      <c r="VZF2" s="881"/>
      <c r="VZG2" s="881"/>
      <c r="VZH2" s="881"/>
      <c r="VZI2" s="881"/>
      <c r="VZJ2" s="881"/>
      <c r="VZK2" s="881"/>
      <c r="VZL2" s="881"/>
      <c r="VZM2" s="881"/>
      <c r="VZN2" s="881"/>
      <c r="VZO2" s="881"/>
      <c r="VZP2" s="881"/>
      <c r="VZQ2" s="881"/>
      <c r="VZR2" s="881"/>
      <c r="VZS2" s="881"/>
      <c r="VZT2" s="881"/>
      <c r="VZU2" s="881"/>
      <c r="VZV2" s="881"/>
      <c r="VZW2" s="881"/>
      <c r="VZX2" s="881"/>
      <c r="VZY2" s="881"/>
      <c r="VZZ2" s="881"/>
      <c r="WAA2" s="881"/>
      <c r="WAB2" s="881"/>
      <c r="WAC2" s="881"/>
      <c r="WAD2" s="881"/>
      <c r="WAE2" s="881"/>
      <c r="WAF2" s="881"/>
      <c r="WAG2" s="881"/>
      <c r="WAH2" s="881"/>
      <c r="WAI2" s="881"/>
      <c r="WAJ2" s="881"/>
      <c r="WAK2" s="881"/>
      <c r="WAL2" s="881"/>
      <c r="WAM2" s="881"/>
      <c r="WAN2" s="881"/>
      <c r="WAO2" s="881"/>
      <c r="WAP2" s="881"/>
      <c r="WAQ2" s="881"/>
      <c r="WAR2" s="881"/>
      <c r="WAS2" s="881"/>
      <c r="WAT2" s="881"/>
      <c r="WAU2" s="881"/>
      <c r="WAV2" s="881"/>
      <c r="WAW2" s="881"/>
      <c r="WAX2" s="881"/>
      <c r="WAY2" s="881"/>
      <c r="WAZ2" s="881"/>
      <c r="WBA2" s="881"/>
      <c r="WBB2" s="881"/>
      <c r="WBC2" s="881"/>
      <c r="WBD2" s="881"/>
      <c r="WBE2" s="881"/>
      <c r="WBF2" s="881"/>
      <c r="WBG2" s="881"/>
      <c r="WBH2" s="881"/>
      <c r="WBI2" s="881"/>
      <c r="WBJ2" s="881"/>
      <c r="WBK2" s="881"/>
      <c r="WBL2" s="881"/>
      <c r="WBM2" s="881"/>
      <c r="WBN2" s="881"/>
      <c r="WBO2" s="881"/>
      <c r="WBP2" s="881"/>
      <c r="WBQ2" s="881"/>
      <c r="WBR2" s="881"/>
      <c r="WBS2" s="881"/>
      <c r="WBT2" s="881"/>
      <c r="WBU2" s="881"/>
      <c r="WBV2" s="881"/>
      <c r="WBW2" s="881"/>
      <c r="WBX2" s="881"/>
      <c r="WBY2" s="881"/>
      <c r="WBZ2" s="881"/>
      <c r="WCA2" s="881"/>
      <c r="WCB2" s="881"/>
      <c r="WCC2" s="881"/>
      <c r="WCD2" s="881"/>
      <c r="WCE2" s="881"/>
      <c r="WCF2" s="881"/>
      <c r="WCG2" s="881"/>
      <c r="WCH2" s="881"/>
      <c r="WCI2" s="881"/>
      <c r="WCJ2" s="881"/>
      <c r="WCK2" s="881"/>
      <c r="WCL2" s="881"/>
      <c r="WCM2" s="881"/>
      <c r="WCN2" s="881"/>
      <c r="WCO2" s="881"/>
      <c r="WCP2" s="881"/>
      <c r="WCQ2" s="881"/>
      <c r="WCR2" s="881"/>
      <c r="WCS2" s="881"/>
      <c r="WCT2" s="881"/>
      <c r="WCU2" s="881"/>
      <c r="WCV2" s="881"/>
      <c r="WCW2" s="881"/>
      <c r="WCX2" s="881"/>
      <c r="WCY2" s="881"/>
      <c r="WCZ2" s="881"/>
      <c r="WDA2" s="881"/>
      <c r="WDB2" s="881"/>
      <c r="WDC2" s="881"/>
      <c r="WDD2" s="881"/>
      <c r="WDE2" s="881"/>
      <c r="WDF2" s="881"/>
      <c r="WDG2" s="881"/>
      <c r="WDH2" s="881"/>
      <c r="WDI2" s="881"/>
      <c r="WDJ2" s="881"/>
      <c r="WDK2" s="881"/>
      <c r="WDL2" s="881"/>
      <c r="WDM2" s="881"/>
      <c r="WDN2" s="881"/>
      <c r="WDO2" s="881"/>
      <c r="WDP2" s="881"/>
      <c r="WDQ2" s="881"/>
      <c r="WDR2" s="881"/>
      <c r="WDS2" s="881"/>
      <c r="WDT2" s="881"/>
      <c r="WDU2" s="881"/>
      <c r="WDV2" s="881"/>
      <c r="WDW2" s="881"/>
      <c r="WDX2" s="881"/>
      <c r="WDY2" s="881"/>
      <c r="WDZ2" s="881"/>
      <c r="WEA2" s="881"/>
      <c r="WEB2" s="881"/>
      <c r="WEC2" s="881"/>
      <c r="WED2" s="881"/>
      <c r="WEE2" s="881"/>
      <c r="WEF2" s="881"/>
      <c r="WEG2" s="881"/>
      <c r="WEH2" s="881"/>
      <c r="WEI2" s="881"/>
      <c r="WEJ2" s="881"/>
      <c r="WEK2" s="881"/>
      <c r="WEL2" s="881"/>
      <c r="WEM2" s="881"/>
      <c r="WEN2" s="881"/>
      <c r="WEO2" s="881"/>
      <c r="WEP2" s="881"/>
      <c r="WEQ2" s="881"/>
      <c r="WER2" s="881"/>
      <c r="WES2" s="881"/>
      <c r="WET2" s="881"/>
      <c r="WEU2" s="881"/>
      <c r="WEV2" s="881"/>
      <c r="WEW2" s="881"/>
      <c r="WEX2" s="881"/>
      <c r="WEY2" s="881"/>
      <c r="WEZ2" s="881"/>
      <c r="WFA2" s="881"/>
      <c r="WFB2" s="881"/>
      <c r="WFC2" s="881"/>
      <c r="WFD2" s="881"/>
      <c r="WFE2" s="881"/>
      <c r="WFF2" s="881"/>
      <c r="WFG2" s="881"/>
      <c r="WFH2" s="881"/>
      <c r="WFI2" s="881"/>
      <c r="WFJ2" s="881"/>
      <c r="WFK2" s="881"/>
      <c r="WFL2" s="881"/>
      <c r="WFM2" s="881"/>
      <c r="WFN2" s="881"/>
      <c r="WFO2" s="881"/>
      <c r="WFP2" s="881"/>
      <c r="WFQ2" s="881"/>
      <c r="WFR2" s="881"/>
      <c r="WFS2" s="881"/>
      <c r="WFT2" s="881"/>
      <c r="WFU2" s="881"/>
      <c r="WFV2" s="881"/>
      <c r="WFW2" s="881"/>
      <c r="WFX2" s="881"/>
      <c r="WFY2" s="881"/>
      <c r="WFZ2" s="881"/>
      <c r="WGA2" s="881"/>
      <c r="WGB2" s="881"/>
      <c r="WGC2" s="881"/>
      <c r="WGD2" s="881"/>
      <c r="WGE2" s="881"/>
      <c r="WGF2" s="881"/>
      <c r="WGG2" s="881"/>
      <c r="WGH2" s="881"/>
      <c r="WGI2" s="881"/>
      <c r="WGJ2" s="881"/>
      <c r="WGK2" s="881"/>
      <c r="WGL2" s="881"/>
      <c r="WGM2" s="881"/>
      <c r="WGN2" s="881"/>
      <c r="WGO2" s="881"/>
      <c r="WGP2" s="881"/>
      <c r="WGQ2" s="881"/>
      <c r="WGR2" s="881"/>
      <c r="WGS2" s="881"/>
      <c r="WGT2" s="881"/>
      <c r="WGU2" s="881"/>
      <c r="WGV2" s="881"/>
      <c r="WGW2" s="881"/>
      <c r="WGX2" s="881"/>
      <c r="WGY2" s="881"/>
      <c r="WGZ2" s="881"/>
      <c r="WHA2" s="881"/>
      <c r="WHB2" s="881"/>
      <c r="WHC2" s="881"/>
      <c r="WHD2" s="881"/>
      <c r="WHE2" s="881"/>
      <c r="WHF2" s="881"/>
      <c r="WHG2" s="881"/>
      <c r="WHH2" s="881"/>
      <c r="WHI2" s="881"/>
      <c r="WHJ2" s="881"/>
      <c r="WHK2" s="881"/>
      <c r="WHL2" s="881"/>
      <c r="WHM2" s="881"/>
      <c r="WHN2" s="881"/>
      <c r="WHO2" s="881"/>
      <c r="WHP2" s="881"/>
      <c r="WHQ2" s="881"/>
      <c r="WHR2" s="881"/>
      <c r="WHS2" s="881"/>
      <c r="WHT2" s="881"/>
      <c r="WHU2" s="881"/>
      <c r="WHV2" s="881"/>
      <c r="WHW2" s="881"/>
      <c r="WHX2" s="881"/>
      <c r="WHY2" s="881"/>
      <c r="WHZ2" s="881"/>
      <c r="WIA2" s="881"/>
      <c r="WIB2" s="881"/>
      <c r="WIC2" s="881"/>
      <c r="WID2" s="881"/>
      <c r="WIE2" s="881"/>
      <c r="WIF2" s="881"/>
      <c r="WIG2" s="881"/>
      <c r="WIH2" s="881"/>
      <c r="WII2" s="881"/>
      <c r="WIJ2" s="881"/>
      <c r="WIK2" s="881"/>
      <c r="WIL2" s="881"/>
      <c r="WIM2" s="881"/>
      <c r="WIN2" s="881"/>
      <c r="WIO2" s="881"/>
      <c r="WIP2" s="881"/>
      <c r="WIQ2" s="881"/>
      <c r="WIR2" s="881"/>
      <c r="WIS2" s="881"/>
      <c r="WIT2" s="881"/>
      <c r="WIU2" s="881"/>
      <c r="WIV2" s="881"/>
      <c r="WIW2" s="881"/>
      <c r="WIX2" s="881"/>
      <c r="WIY2" s="881"/>
      <c r="WIZ2" s="881"/>
      <c r="WJA2" s="881"/>
      <c r="WJB2" s="881"/>
      <c r="WJC2" s="881"/>
      <c r="WJD2" s="881"/>
      <c r="WJE2" s="881"/>
      <c r="WJF2" s="881"/>
      <c r="WJG2" s="881"/>
      <c r="WJH2" s="881"/>
      <c r="WJI2" s="881"/>
      <c r="WJJ2" s="881"/>
      <c r="WJK2" s="881"/>
      <c r="WJL2" s="881"/>
      <c r="WJM2" s="881"/>
      <c r="WJN2" s="881"/>
      <c r="WJO2" s="881"/>
      <c r="WJP2" s="881"/>
      <c r="WJQ2" s="881"/>
      <c r="WJR2" s="881"/>
      <c r="WJS2" s="881"/>
      <c r="WJT2" s="881"/>
      <c r="WJU2" s="881"/>
      <c r="WJV2" s="881"/>
      <c r="WJW2" s="881"/>
      <c r="WJX2" s="881"/>
      <c r="WJY2" s="881"/>
      <c r="WJZ2" s="881"/>
      <c r="WKA2" s="881"/>
      <c r="WKB2" s="881"/>
      <c r="WKC2" s="881"/>
      <c r="WKD2" s="881"/>
      <c r="WKE2" s="881"/>
      <c r="WKF2" s="881"/>
      <c r="WKG2" s="881"/>
      <c r="WKH2" s="881"/>
      <c r="WKI2" s="881"/>
      <c r="WKJ2" s="881"/>
      <c r="WKK2" s="881"/>
      <c r="WKL2" s="881"/>
      <c r="WKM2" s="881"/>
      <c r="WKN2" s="881"/>
      <c r="WKO2" s="881"/>
      <c r="WKP2" s="881"/>
      <c r="WKQ2" s="881"/>
      <c r="WKR2" s="881"/>
      <c r="WKS2" s="881"/>
      <c r="WKT2" s="881"/>
      <c r="WKU2" s="881"/>
      <c r="WKV2" s="881"/>
      <c r="WKW2" s="881"/>
      <c r="WKX2" s="881"/>
      <c r="WKY2" s="881"/>
      <c r="WKZ2" s="881"/>
      <c r="WLA2" s="881"/>
      <c r="WLB2" s="881"/>
      <c r="WLC2" s="881"/>
      <c r="WLD2" s="881"/>
      <c r="WLE2" s="881"/>
      <c r="WLF2" s="881"/>
      <c r="WLG2" s="881"/>
      <c r="WLH2" s="881"/>
      <c r="WLI2" s="881"/>
      <c r="WLJ2" s="881"/>
      <c r="WLK2" s="881"/>
      <c r="WLL2" s="881"/>
      <c r="WLM2" s="881"/>
      <c r="WLN2" s="881"/>
      <c r="WLO2" s="881"/>
      <c r="WLP2" s="881"/>
      <c r="WLQ2" s="881"/>
      <c r="WLR2" s="881"/>
      <c r="WLS2" s="881"/>
      <c r="WLT2" s="881"/>
      <c r="WLU2" s="881"/>
      <c r="WLV2" s="881"/>
      <c r="WLW2" s="881"/>
      <c r="WLX2" s="881"/>
      <c r="WLY2" s="881"/>
      <c r="WLZ2" s="881"/>
      <c r="WMA2" s="881"/>
      <c r="WMB2" s="881"/>
      <c r="WMC2" s="881"/>
      <c r="WMD2" s="881"/>
      <c r="WME2" s="881"/>
      <c r="WMF2" s="881"/>
      <c r="WMG2" s="881"/>
      <c r="WMH2" s="881"/>
      <c r="WMI2" s="881"/>
      <c r="WMJ2" s="881"/>
      <c r="WMK2" s="881"/>
      <c r="WML2" s="881"/>
      <c r="WMM2" s="881"/>
      <c r="WMN2" s="881"/>
      <c r="WMO2" s="881"/>
      <c r="WMP2" s="881"/>
      <c r="WMQ2" s="881"/>
      <c r="WMR2" s="881"/>
      <c r="WMS2" s="881"/>
      <c r="WMT2" s="881"/>
      <c r="WMU2" s="881"/>
      <c r="WMV2" s="881"/>
      <c r="WMW2" s="881"/>
      <c r="WMX2" s="881"/>
      <c r="WMY2" s="881"/>
      <c r="WMZ2" s="881"/>
      <c r="WNA2" s="881"/>
      <c r="WNB2" s="881"/>
      <c r="WNC2" s="881"/>
      <c r="WND2" s="881"/>
      <c r="WNE2" s="881"/>
      <c r="WNF2" s="881"/>
      <c r="WNG2" s="881"/>
      <c r="WNH2" s="881"/>
      <c r="WNI2" s="881"/>
      <c r="WNJ2" s="881"/>
      <c r="WNK2" s="881"/>
      <c r="WNL2" s="881"/>
      <c r="WNM2" s="881"/>
      <c r="WNN2" s="881"/>
      <c r="WNO2" s="881"/>
      <c r="WNP2" s="881"/>
      <c r="WNQ2" s="881"/>
      <c r="WNR2" s="881"/>
      <c r="WNS2" s="881"/>
      <c r="WNT2" s="881"/>
      <c r="WNU2" s="881"/>
      <c r="WNV2" s="881"/>
      <c r="WNW2" s="881"/>
      <c r="WNX2" s="881"/>
      <c r="WNY2" s="881"/>
      <c r="WNZ2" s="881"/>
      <c r="WOA2" s="881"/>
      <c r="WOB2" s="881"/>
      <c r="WOC2" s="881"/>
      <c r="WOD2" s="881"/>
      <c r="WOE2" s="881"/>
      <c r="WOF2" s="881"/>
      <c r="WOG2" s="881"/>
      <c r="WOH2" s="881"/>
      <c r="WOI2" s="881"/>
      <c r="WOJ2" s="881"/>
      <c r="WOK2" s="881"/>
      <c r="WOL2" s="881"/>
      <c r="WOM2" s="881"/>
      <c r="WON2" s="881"/>
      <c r="WOO2" s="881"/>
      <c r="WOP2" s="881"/>
      <c r="WOQ2" s="881"/>
      <c r="WOR2" s="881"/>
      <c r="WOS2" s="881"/>
      <c r="WOT2" s="881"/>
      <c r="WOU2" s="881"/>
      <c r="WOV2" s="881"/>
      <c r="WOW2" s="881"/>
      <c r="WOX2" s="881"/>
      <c r="WOY2" s="881"/>
      <c r="WOZ2" s="881"/>
      <c r="WPA2" s="881"/>
      <c r="WPB2" s="881"/>
      <c r="WPC2" s="881"/>
      <c r="WPD2" s="881"/>
      <c r="WPE2" s="881"/>
      <c r="WPF2" s="881"/>
      <c r="WPG2" s="881"/>
      <c r="WPH2" s="881"/>
      <c r="WPI2" s="881"/>
      <c r="WPJ2" s="881"/>
      <c r="WPK2" s="881"/>
      <c r="WPL2" s="881"/>
      <c r="WPM2" s="881"/>
      <c r="WPN2" s="881"/>
      <c r="WPO2" s="881"/>
      <c r="WPP2" s="881"/>
      <c r="WPQ2" s="881"/>
      <c r="WPR2" s="881"/>
      <c r="WPS2" s="881"/>
      <c r="WPT2" s="881"/>
      <c r="WPU2" s="881"/>
      <c r="WPV2" s="881"/>
      <c r="WPW2" s="881"/>
      <c r="WPX2" s="881"/>
      <c r="WPY2" s="881"/>
      <c r="WPZ2" s="881"/>
      <c r="WQA2" s="881"/>
      <c r="WQB2" s="881"/>
      <c r="WQC2" s="881"/>
      <c r="WQD2" s="881"/>
      <c r="WQE2" s="881"/>
      <c r="WQF2" s="881"/>
      <c r="WQG2" s="881"/>
      <c r="WQH2" s="881"/>
      <c r="WQI2" s="881"/>
      <c r="WQJ2" s="881"/>
      <c r="WQK2" s="881"/>
      <c r="WQL2" s="881"/>
      <c r="WQM2" s="881"/>
      <c r="WQN2" s="881"/>
      <c r="WQO2" s="881"/>
      <c r="WQP2" s="881"/>
      <c r="WQQ2" s="881"/>
      <c r="WQR2" s="881"/>
      <c r="WQS2" s="881"/>
      <c r="WQT2" s="881"/>
      <c r="WQU2" s="881"/>
      <c r="WQV2" s="881"/>
      <c r="WQW2" s="881"/>
      <c r="WQX2" s="881"/>
      <c r="WQY2" s="881"/>
      <c r="WQZ2" s="881"/>
      <c r="WRA2" s="881"/>
      <c r="WRB2" s="881"/>
      <c r="WRC2" s="881"/>
      <c r="WRD2" s="881"/>
      <c r="WRE2" s="881"/>
      <c r="WRF2" s="881"/>
      <c r="WRG2" s="881"/>
      <c r="WRH2" s="881"/>
      <c r="WRI2" s="881"/>
      <c r="WRJ2" s="881"/>
      <c r="WRK2" s="881"/>
      <c r="WRL2" s="881"/>
      <c r="WRM2" s="881"/>
      <c r="WRN2" s="881"/>
      <c r="WRO2" s="881"/>
      <c r="WRP2" s="881"/>
      <c r="WRQ2" s="881"/>
      <c r="WRR2" s="881"/>
      <c r="WRS2" s="881"/>
      <c r="WRT2" s="881"/>
      <c r="WRU2" s="881"/>
      <c r="WRV2" s="881"/>
      <c r="WRW2" s="881"/>
      <c r="WRX2" s="881"/>
      <c r="WRY2" s="881"/>
      <c r="WRZ2" s="881"/>
      <c r="WSA2" s="881"/>
      <c r="WSB2" s="881"/>
      <c r="WSC2" s="881"/>
      <c r="WSD2" s="881"/>
      <c r="WSE2" s="881"/>
      <c r="WSF2" s="881"/>
      <c r="WSG2" s="881"/>
      <c r="WSH2" s="881"/>
      <c r="WSI2" s="881"/>
      <c r="WSJ2" s="881"/>
      <c r="WSK2" s="881"/>
      <c r="WSL2" s="881"/>
      <c r="WSM2" s="881"/>
      <c r="WSN2" s="881"/>
      <c r="WSO2" s="881"/>
      <c r="WSP2" s="881"/>
      <c r="WSQ2" s="881"/>
      <c r="WSR2" s="881"/>
      <c r="WSS2" s="881"/>
      <c r="WST2" s="881"/>
      <c r="WSU2" s="881"/>
      <c r="WSV2" s="881"/>
      <c r="WSW2" s="881"/>
      <c r="WSX2" s="881"/>
      <c r="WSY2" s="881"/>
      <c r="WSZ2" s="881"/>
      <c r="WTA2" s="881"/>
      <c r="WTB2" s="881"/>
      <c r="WTC2" s="881"/>
      <c r="WTD2" s="881"/>
      <c r="WTE2" s="881"/>
      <c r="WTF2" s="881"/>
      <c r="WTG2" s="881"/>
      <c r="WTH2" s="881"/>
      <c r="WTI2" s="881"/>
      <c r="WTJ2" s="881"/>
      <c r="WTK2" s="881"/>
      <c r="WTL2" s="881"/>
      <c r="WTM2" s="881"/>
      <c r="WTN2" s="881"/>
      <c r="WTO2" s="881"/>
      <c r="WTP2" s="881"/>
      <c r="WTQ2" s="881"/>
      <c r="WTR2" s="881"/>
      <c r="WTS2" s="881"/>
      <c r="WTT2" s="881"/>
      <c r="WTU2" s="881"/>
      <c r="WTV2" s="881"/>
      <c r="WTW2" s="881"/>
      <c r="WTX2" s="881"/>
      <c r="WTY2" s="881"/>
      <c r="WTZ2" s="881"/>
      <c r="WUA2" s="881"/>
      <c r="WUB2" s="881"/>
      <c r="WUC2" s="881"/>
      <c r="WUD2" s="881"/>
      <c r="WUE2" s="881"/>
      <c r="WUF2" s="881"/>
      <c r="WUG2" s="881"/>
      <c r="WUH2" s="881"/>
      <c r="WUI2" s="881"/>
      <c r="WUJ2" s="881"/>
      <c r="WUK2" s="881"/>
      <c r="WUL2" s="881"/>
      <c r="WUM2" s="881"/>
      <c r="WUN2" s="881"/>
      <c r="WUO2" s="881"/>
      <c r="WUP2" s="881"/>
      <c r="WUQ2" s="881"/>
      <c r="WUR2" s="881"/>
      <c r="WUS2" s="881"/>
      <c r="WUT2" s="881"/>
      <c r="WUU2" s="881"/>
      <c r="WUV2" s="881"/>
      <c r="WUW2" s="881"/>
      <c r="WUX2" s="881"/>
      <c r="WUY2" s="881"/>
      <c r="WUZ2" s="881"/>
      <c r="WVA2" s="881"/>
      <c r="WVB2" s="881"/>
      <c r="WVC2" s="881"/>
      <c r="WVD2" s="881"/>
      <c r="WVE2" s="881"/>
      <c r="WVF2" s="881"/>
      <c r="WVG2" s="881"/>
      <c r="WVH2" s="881"/>
      <c r="WVI2" s="881"/>
      <c r="WVJ2" s="881"/>
      <c r="WVK2" s="881"/>
      <c r="WVL2" s="881"/>
      <c r="WVM2" s="881"/>
      <c r="WVN2" s="881"/>
      <c r="WVO2" s="881"/>
      <c r="WVP2" s="881"/>
      <c r="WVQ2" s="881"/>
      <c r="WVR2" s="881"/>
      <c r="WVS2" s="881"/>
      <c r="WVT2" s="881"/>
      <c r="WVU2" s="881"/>
      <c r="WVV2" s="881"/>
      <c r="WVW2" s="881"/>
      <c r="WVX2" s="881"/>
      <c r="WVY2" s="881"/>
      <c r="WVZ2" s="881"/>
      <c r="WWA2" s="881"/>
      <c r="WWB2" s="881"/>
      <c r="WWC2" s="881"/>
      <c r="WWD2" s="881"/>
      <c r="WWE2" s="881"/>
      <c r="WWF2" s="881"/>
      <c r="WWG2" s="881"/>
      <c r="WWH2" s="881"/>
      <c r="WWI2" s="881"/>
      <c r="WWJ2" s="881"/>
      <c r="WWK2" s="881"/>
      <c r="WWL2" s="881"/>
      <c r="WWM2" s="881"/>
      <c r="WWN2" s="881"/>
      <c r="WWO2" s="881"/>
      <c r="WWP2" s="881"/>
      <c r="WWQ2" s="881"/>
      <c r="WWR2" s="881"/>
      <c r="WWS2" s="881"/>
      <c r="WWT2" s="881"/>
      <c r="WWU2" s="881"/>
      <c r="WWV2" s="881"/>
      <c r="WWW2" s="881"/>
      <c r="WWX2" s="881"/>
      <c r="WWY2" s="881"/>
      <c r="WWZ2" s="881"/>
      <c r="WXA2" s="881"/>
      <c r="WXB2" s="881"/>
      <c r="WXC2" s="881"/>
      <c r="WXD2" s="881"/>
      <c r="WXE2" s="881"/>
      <c r="WXF2" s="881"/>
      <c r="WXG2" s="881"/>
      <c r="WXH2" s="881"/>
      <c r="WXI2" s="881"/>
      <c r="WXJ2" s="881"/>
      <c r="WXK2" s="881"/>
      <c r="WXL2" s="881"/>
      <c r="WXM2" s="881"/>
      <c r="WXN2" s="881"/>
      <c r="WXO2" s="881"/>
      <c r="WXP2" s="881"/>
      <c r="WXQ2" s="881"/>
      <c r="WXR2" s="881"/>
      <c r="WXS2" s="881"/>
      <c r="WXT2" s="881"/>
      <c r="WXU2" s="881"/>
      <c r="WXV2" s="881"/>
      <c r="WXW2" s="881"/>
      <c r="WXX2" s="881"/>
      <c r="WXY2" s="881"/>
      <c r="WXZ2" s="881"/>
      <c r="WYA2" s="881"/>
      <c r="WYB2" s="881"/>
      <c r="WYC2" s="881"/>
      <c r="WYD2" s="881"/>
      <c r="WYE2" s="881"/>
      <c r="WYF2" s="881"/>
      <c r="WYG2" s="881"/>
      <c r="WYH2" s="881"/>
      <c r="WYI2" s="881"/>
      <c r="WYJ2" s="881"/>
      <c r="WYK2" s="881"/>
      <c r="WYL2" s="881"/>
      <c r="WYM2" s="881"/>
      <c r="WYN2" s="881"/>
      <c r="WYO2" s="881"/>
      <c r="WYP2" s="881"/>
      <c r="WYQ2" s="881"/>
      <c r="WYR2" s="881"/>
      <c r="WYS2" s="881"/>
      <c r="WYT2" s="881"/>
      <c r="WYU2" s="881"/>
      <c r="WYV2" s="881"/>
      <c r="WYW2" s="881"/>
      <c r="WYX2" s="881"/>
      <c r="WYY2" s="881"/>
      <c r="WYZ2" s="881"/>
      <c r="WZA2" s="881"/>
      <c r="WZB2" s="881"/>
      <c r="WZC2" s="881"/>
      <c r="WZD2" s="881"/>
      <c r="WZE2" s="881"/>
      <c r="WZF2" s="881"/>
      <c r="WZG2" s="881"/>
      <c r="WZH2" s="881"/>
      <c r="WZI2" s="881"/>
      <c r="WZJ2" s="881"/>
      <c r="WZK2" s="881"/>
      <c r="WZL2" s="881"/>
      <c r="WZM2" s="881"/>
      <c r="WZN2" s="881"/>
      <c r="WZO2" s="881"/>
      <c r="WZP2" s="881"/>
      <c r="WZQ2" s="881"/>
      <c r="WZR2" s="881"/>
      <c r="WZS2" s="881"/>
      <c r="WZT2" s="881"/>
      <c r="WZU2" s="881"/>
      <c r="WZV2" s="881"/>
      <c r="WZW2" s="881"/>
      <c r="WZX2" s="881"/>
      <c r="WZY2" s="881"/>
      <c r="WZZ2" s="881"/>
      <c r="XAA2" s="881"/>
      <c r="XAB2" s="881"/>
      <c r="XAC2" s="881"/>
      <c r="XAD2" s="881"/>
      <c r="XAE2" s="881"/>
      <c r="XAF2" s="881"/>
      <c r="XAG2" s="881"/>
      <c r="XAH2" s="881"/>
      <c r="XAI2" s="881"/>
      <c r="XAJ2" s="881"/>
      <c r="XAK2" s="881"/>
      <c r="XAL2" s="881"/>
      <c r="XAM2" s="881"/>
      <c r="XAN2" s="881"/>
      <c r="XAO2" s="881"/>
      <c r="XAP2" s="881"/>
      <c r="XAQ2" s="881"/>
      <c r="XAR2" s="881"/>
      <c r="XAS2" s="881"/>
      <c r="XAT2" s="881"/>
      <c r="XAU2" s="881"/>
      <c r="XAV2" s="881"/>
      <c r="XAW2" s="881"/>
      <c r="XAX2" s="881"/>
      <c r="XAY2" s="881"/>
      <c r="XAZ2" s="881"/>
      <c r="XBA2" s="881"/>
      <c r="XBB2" s="881"/>
      <c r="XBC2" s="881"/>
      <c r="XBD2" s="881"/>
      <c r="XBE2" s="881"/>
      <c r="XBF2" s="881"/>
      <c r="XBG2" s="881"/>
      <c r="XBH2" s="881"/>
      <c r="XBI2" s="881"/>
      <c r="XBJ2" s="881"/>
      <c r="XBK2" s="881"/>
      <c r="XBL2" s="881"/>
      <c r="XBM2" s="881"/>
      <c r="XBN2" s="881"/>
      <c r="XBO2" s="881"/>
      <c r="XBP2" s="881"/>
      <c r="XBQ2" s="881"/>
      <c r="XBR2" s="881"/>
      <c r="XBS2" s="881"/>
      <c r="XBT2" s="881"/>
      <c r="XBU2" s="881"/>
      <c r="XBV2" s="881"/>
      <c r="XBW2" s="881"/>
      <c r="XBX2" s="881"/>
      <c r="XBY2" s="881"/>
      <c r="XBZ2" s="881"/>
      <c r="XCA2" s="881"/>
      <c r="XCB2" s="881"/>
      <c r="XCC2" s="881"/>
      <c r="XCD2" s="881"/>
      <c r="XCE2" s="881"/>
      <c r="XCF2" s="881"/>
      <c r="XCG2" s="881"/>
      <c r="XCH2" s="881"/>
      <c r="XCI2" s="881"/>
      <c r="XCJ2" s="881"/>
      <c r="XCK2" s="881"/>
      <c r="XCL2" s="881"/>
      <c r="XCM2" s="881"/>
      <c r="XCN2" s="881"/>
      <c r="XCO2" s="881"/>
      <c r="XCP2" s="881"/>
      <c r="XCQ2" s="881"/>
      <c r="XCR2" s="881"/>
      <c r="XCS2" s="881"/>
      <c r="XCT2" s="881"/>
      <c r="XCU2" s="881"/>
      <c r="XCV2" s="881"/>
      <c r="XCW2" s="881"/>
      <c r="XCX2" s="881"/>
      <c r="XCY2" s="881"/>
      <c r="XCZ2" s="881"/>
      <c r="XDA2" s="881"/>
      <c r="XDB2" s="881"/>
      <c r="XDC2" s="881"/>
      <c r="XDD2" s="881"/>
      <c r="XDE2" s="881"/>
      <c r="XDF2" s="881"/>
      <c r="XDG2" s="881"/>
      <c r="XDH2" s="881"/>
      <c r="XDI2" s="881"/>
      <c r="XDJ2" s="881"/>
      <c r="XDK2" s="881"/>
      <c r="XDL2" s="881"/>
      <c r="XDM2" s="881"/>
      <c r="XDN2" s="881"/>
      <c r="XDO2" s="881"/>
      <c r="XDP2" s="881"/>
      <c r="XDQ2" s="881"/>
      <c r="XDR2" s="881"/>
      <c r="XDS2" s="881"/>
      <c r="XDT2" s="881"/>
      <c r="XDU2" s="881"/>
      <c r="XDV2" s="881"/>
      <c r="XDW2" s="881"/>
      <c r="XDX2" s="881"/>
      <c r="XDY2" s="881"/>
      <c r="XDZ2" s="881"/>
      <c r="XEA2" s="881"/>
      <c r="XEB2" s="881"/>
      <c r="XEC2" s="881"/>
      <c r="XED2" s="881"/>
      <c r="XEE2" s="881"/>
      <c r="XEF2" s="881"/>
      <c r="XEG2" s="881"/>
      <c r="XEH2" s="881"/>
      <c r="XEI2" s="881"/>
      <c r="XEJ2" s="881"/>
      <c r="XEK2" s="881"/>
      <c r="XEL2" s="881"/>
      <c r="XEM2" s="881"/>
      <c r="XEN2" s="881"/>
      <c r="XEO2" s="881"/>
      <c r="XEP2" s="881"/>
      <c r="XEQ2" s="881"/>
      <c r="XER2" s="881"/>
      <c r="XES2" s="881"/>
      <c r="XET2" s="881"/>
      <c r="XEU2" s="881"/>
      <c r="XEV2" s="881"/>
      <c r="XEW2" s="881"/>
      <c r="XEX2" s="881"/>
      <c r="XEY2" s="881"/>
      <c r="XEZ2" s="881"/>
      <c r="XFA2" s="881"/>
      <c r="XFB2" s="881"/>
      <c r="XFC2" s="881"/>
      <c r="XFD2" s="881"/>
    </row>
    <row r="3" spans="1:16384" s="294" customFormat="1" x14ac:dyDescent="0.35">
      <c r="C3" s="630"/>
      <c r="D3" s="630"/>
      <c r="E3" s="630"/>
      <c r="F3" s="630"/>
      <c r="G3" s="630"/>
      <c r="H3" s="630"/>
      <c r="L3" s="631"/>
    </row>
    <row r="4" spans="1:16384" s="294" customFormat="1" x14ac:dyDescent="0.35">
      <c r="A4" s="632" t="s">
        <v>377</v>
      </c>
      <c r="B4" s="633"/>
      <c r="C4" s="630"/>
      <c r="D4" s="882" t="s">
        <v>378</v>
      </c>
      <c r="E4" s="882"/>
      <c r="F4" s="630"/>
      <c r="G4" s="630"/>
      <c r="H4" s="630"/>
      <c r="L4" s="631"/>
    </row>
    <row r="5" spans="1:16384" s="294" customFormat="1" ht="54.75" customHeight="1" x14ac:dyDescent="0.35">
      <c r="A5" s="632" t="s">
        <v>379</v>
      </c>
      <c r="B5" s="125"/>
      <c r="D5" s="632" t="s">
        <v>380</v>
      </c>
      <c r="E5" s="43"/>
      <c r="G5" s="882" t="s">
        <v>381</v>
      </c>
      <c r="H5" s="883"/>
      <c r="L5" s="631"/>
    </row>
    <row r="6" spans="1:16384" s="294" customFormat="1" ht="48" customHeight="1" x14ac:dyDescent="0.35">
      <c r="A6" s="632" t="s">
        <v>487</v>
      </c>
      <c r="B6" s="125"/>
      <c r="D6" s="632" t="s">
        <v>382</v>
      </c>
      <c r="E6" s="43"/>
      <c r="G6" s="882"/>
      <c r="H6" s="884"/>
      <c r="L6" s="631"/>
    </row>
    <row r="7" spans="1:16384" s="294" customFormat="1" ht="18.5" x14ac:dyDescent="0.45">
      <c r="A7" s="630"/>
      <c r="B7" s="36"/>
      <c r="L7" s="631"/>
      <c r="N7" s="214"/>
    </row>
    <row r="8" spans="1:16384" s="426" customFormat="1" ht="16" x14ac:dyDescent="0.4">
      <c r="A8" s="634"/>
      <c r="B8" s="635"/>
      <c r="C8" s="634"/>
      <c r="D8" s="634"/>
      <c r="E8" s="634"/>
      <c r="F8" s="634"/>
      <c r="G8" s="634"/>
      <c r="H8" s="634"/>
      <c r="I8" s="634"/>
      <c r="J8" s="634"/>
      <c r="K8" s="634"/>
      <c r="L8" s="636"/>
    </row>
    <row r="9" spans="1:16384" s="294" customFormat="1" ht="26.5" thickBot="1" x14ac:dyDescent="0.65">
      <c r="A9" s="630"/>
      <c r="L9" s="631"/>
      <c r="N9" s="421" t="s">
        <v>170</v>
      </c>
    </row>
    <row r="10" spans="1:16384" s="294" customFormat="1" ht="19" thickBot="1" x14ac:dyDescent="0.5">
      <c r="B10" s="878" t="s">
        <v>383</v>
      </c>
      <c r="C10" s="879"/>
      <c r="D10" s="879"/>
      <c r="E10" s="880"/>
      <c r="G10" s="878" t="s">
        <v>384</v>
      </c>
      <c r="H10" s="879"/>
      <c r="I10" s="879"/>
      <c r="J10" s="880"/>
      <c r="L10" s="631"/>
      <c r="N10" s="214" t="s">
        <v>385</v>
      </c>
    </row>
    <row r="11" spans="1:16384" s="294" customFormat="1" ht="29.5" thickBot="1" x14ac:dyDescent="0.4">
      <c r="B11" s="637" t="s">
        <v>386</v>
      </c>
      <c r="C11" s="638" t="s">
        <v>387</v>
      </c>
      <c r="D11" s="638" t="s">
        <v>388</v>
      </c>
      <c r="E11" s="639" t="s">
        <v>389</v>
      </c>
      <c r="G11" s="637" t="s">
        <v>386</v>
      </c>
      <c r="H11" s="638" t="s">
        <v>387</v>
      </c>
      <c r="I11" s="638" t="s">
        <v>388</v>
      </c>
      <c r="J11" s="639" t="s">
        <v>390</v>
      </c>
      <c r="L11" s="631"/>
      <c r="N11" s="640" t="s">
        <v>391</v>
      </c>
    </row>
    <row r="12" spans="1:16384" s="294" customFormat="1" ht="18.5" x14ac:dyDescent="0.45">
      <c r="B12" s="874"/>
      <c r="C12" s="44"/>
      <c r="D12" s="145"/>
      <c r="E12" s="641" t="str">
        <f>IF(B5=0,"",B5-D12)</f>
        <v/>
      </c>
      <c r="G12" s="874"/>
      <c r="H12" s="44"/>
      <c r="I12" s="145"/>
      <c r="J12" s="641" t="str">
        <f>IF(B6=0,"",B6-I12)</f>
        <v/>
      </c>
      <c r="L12" s="631"/>
      <c r="N12" s="642" t="s">
        <v>6</v>
      </c>
      <c r="O12" s="643"/>
      <c r="P12" s="643"/>
      <c r="Q12" s="643"/>
      <c r="R12" s="643"/>
      <c r="S12" s="643"/>
      <c r="T12" s="643"/>
      <c r="U12" s="643"/>
      <c r="V12" s="643"/>
      <c r="W12" s="643"/>
      <c r="X12" s="643"/>
      <c r="Y12" s="643"/>
      <c r="Z12" s="643"/>
      <c r="AA12" s="643"/>
      <c r="AB12" s="644"/>
    </row>
    <row r="13" spans="1:16384" s="294" customFormat="1" ht="18.5" x14ac:dyDescent="0.45">
      <c r="B13" s="875"/>
      <c r="C13" s="44"/>
      <c r="D13" s="145"/>
      <c r="E13" s="641" t="str">
        <f>IF(D13&gt;0,E12-D13," ")</f>
        <v xml:space="preserve"> </v>
      </c>
      <c r="G13" s="875"/>
      <c r="H13" s="44"/>
      <c r="I13" s="145"/>
      <c r="J13" s="641" t="str">
        <f>IF(I13&gt;0,J12-I13," ")</f>
        <v xml:space="preserve"> </v>
      </c>
      <c r="L13" s="631"/>
      <c r="N13" s="645" t="s">
        <v>7</v>
      </c>
      <c r="O13" s="466" t="s">
        <v>392</v>
      </c>
      <c r="P13" s="466"/>
      <c r="Q13" s="466"/>
      <c r="R13" s="646"/>
      <c r="S13" s="466"/>
      <c r="T13" s="466"/>
      <c r="U13" s="466"/>
      <c r="V13" s="433"/>
      <c r="W13" s="433"/>
      <c r="X13" s="433"/>
      <c r="Y13" s="433"/>
      <c r="Z13" s="433"/>
      <c r="AA13" s="433"/>
      <c r="AB13" s="434"/>
    </row>
    <row r="14" spans="1:16384" s="294" customFormat="1" ht="18.5" x14ac:dyDescent="0.45">
      <c r="B14" s="875"/>
      <c r="C14" s="44"/>
      <c r="D14" s="145"/>
      <c r="E14" s="641" t="str">
        <f>IF(D14&gt;0,E13-D14," ")</f>
        <v xml:space="preserve"> </v>
      </c>
      <c r="G14" s="875"/>
      <c r="H14" s="44"/>
      <c r="I14" s="145"/>
      <c r="J14" s="641" t="str">
        <f t="shared" ref="J14:J17" si="0">IF(I14&gt;0,J13-I14," ")</f>
        <v xml:space="preserve"> </v>
      </c>
      <c r="L14" s="631"/>
      <c r="N14" s="452" t="s">
        <v>7</v>
      </c>
      <c r="O14" s="232" t="s">
        <v>393</v>
      </c>
      <c r="P14" s="232"/>
      <c r="Q14" s="232"/>
      <c r="R14" s="453"/>
      <c r="S14" s="232"/>
      <c r="T14" s="232"/>
      <c r="U14" s="232"/>
      <c r="AB14" s="438"/>
    </row>
    <row r="15" spans="1:16384" s="294" customFormat="1" ht="18.5" x14ac:dyDescent="0.45">
      <c r="B15" s="875"/>
      <c r="C15" s="44"/>
      <c r="D15" s="145"/>
      <c r="E15" s="641" t="str">
        <f t="shared" ref="E15:E38" si="1">IF(D15&gt;0,E14-D15," ")</f>
        <v xml:space="preserve"> </v>
      </c>
      <c r="G15" s="875"/>
      <c r="H15" s="44"/>
      <c r="I15" s="145"/>
      <c r="J15" s="641" t="str">
        <f t="shared" si="0"/>
        <v xml:space="preserve"> </v>
      </c>
      <c r="L15" s="631"/>
      <c r="N15" s="452" t="s">
        <v>7</v>
      </c>
      <c r="O15" s="232" t="s">
        <v>394</v>
      </c>
      <c r="AB15" s="438"/>
    </row>
    <row r="16" spans="1:16384" s="294" customFormat="1" ht="18.5" x14ac:dyDescent="0.45">
      <c r="B16" s="875"/>
      <c r="C16" s="44"/>
      <c r="D16" s="145"/>
      <c r="E16" s="641" t="str">
        <f t="shared" si="1"/>
        <v xml:space="preserve"> </v>
      </c>
      <c r="G16" s="875"/>
      <c r="H16" s="44"/>
      <c r="I16" s="145"/>
      <c r="J16" s="641" t="str">
        <f t="shared" si="0"/>
        <v xml:space="preserve"> </v>
      </c>
      <c r="L16" s="631"/>
      <c r="N16" s="483" t="s">
        <v>7</v>
      </c>
      <c r="O16" s="281" t="s">
        <v>395</v>
      </c>
      <c r="P16" s="281"/>
      <c r="Q16" s="281"/>
      <c r="R16" s="484"/>
      <c r="S16" s="281"/>
      <c r="T16" s="281"/>
      <c r="U16" s="281"/>
      <c r="V16" s="445"/>
      <c r="W16" s="445"/>
      <c r="X16" s="445"/>
      <c r="Y16" s="445"/>
      <c r="Z16" s="445"/>
      <c r="AA16" s="445"/>
      <c r="AB16" s="446"/>
    </row>
    <row r="17" spans="2:12" ht="15" thickBot="1" x14ac:dyDescent="0.4">
      <c r="B17" s="876"/>
      <c r="C17" s="44"/>
      <c r="D17" s="145"/>
      <c r="E17" s="641" t="str">
        <f t="shared" si="1"/>
        <v xml:space="preserve"> </v>
      </c>
      <c r="G17" s="876"/>
      <c r="H17" s="44"/>
      <c r="I17" s="145"/>
      <c r="J17" s="641" t="str">
        <f t="shared" si="0"/>
        <v xml:space="preserve"> </v>
      </c>
      <c r="L17" s="631"/>
    </row>
    <row r="18" spans="2:12" ht="15" thickBot="1" x14ac:dyDescent="0.4">
      <c r="B18" s="637" t="s">
        <v>300</v>
      </c>
      <c r="C18" s="647"/>
      <c r="D18" s="648">
        <f>SUM(D12:D17)</f>
        <v>0</v>
      </c>
      <c r="E18" s="649">
        <f>B5-D18</f>
        <v>0</v>
      </c>
      <c r="G18" s="637" t="s">
        <v>300</v>
      </c>
      <c r="H18" s="647"/>
      <c r="I18" s="648">
        <f>SUM(I12:I17)</f>
        <v>0</v>
      </c>
      <c r="J18" s="649">
        <f>B6-I18</f>
        <v>0</v>
      </c>
      <c r="L18" s="631"/>
    </row>
    <row r="19" spans="2:12" x14ac:dyDescent="0.35">
      <c r="B19" s="874"/>
      <c r="C19" s="44"/>
      <c r="D19" s="145"/>
      <c r="E19" s="641" t="str">
        <f t="shared" si="1"/>
        <v xml:space="preserve"> </v>
      </c>
      <c r="G19" s="874"/>
      <c r="H19" s="44"/>
      <c r="I19" s="145"/>
      <c r="J19" s="641" t="str">
        <f t="shared" ref="J19:J24" si="2">IF(I19&gt;0,J18-I19," ")</f>
        <v xml:space="preserve"> </v>
      </c>
      <c r="L19" s="631"/>
    </row>
    <row r="20" spans="2:12" x14ac:dyDescent="0.35">
      <c r="B20" s="875"/>
      <c r="C20" s="44"/>
      <c r="D20" s="145"/>
      <c r="E20" s="641" t="str">
        <f t="shared" si="1"/>
        <v xml:space="preserve"> </v>
      </c>
      <c r="G20" s="875"/>
      <c r="H20" s="44"/>
      <c r="I20" s="145"/>
      <c r="J20" s="641" t="str">
        <f t="shared" si="2"/>
        <v xml:space="preserve"> </v>
      </c>
      <c r="L20" s="631"/>
    </row>
    <row r="21" spans="2:12" x14ac:dyDescent="0.35">
      <c r="B21" s="875"/>
      <c r="C21" s="44"/>
      <c r="D21" s="145"/>
      <c r="E21" s="641" t="str">
        <f t="shared" si="1"/>
        <v xml:space="preserve"> </v>
      </c>
      <c r="G21" s="875"/>
      <c r="H21" s="44"/>
      <c r="I21" s="145"/>
      <c r="J21" s="641" t="str">
        <f t="shared" si="2"/>
        <v xml:space="preserve"> </v>
      </c>
      <c r="L21" s="631"/>
    </row>
    <row r="22" spans="2:12" x14ac:dyDescent="0.35">
      <c r="B22" s="875"/>
      <c r="C22" s="44"/>
      <c r="D22" s="145"/>
      <c r="E22" s="641" t="str">
        <f t="shared" si="1"/>
        <v xml:space="preserve"> </v>
      </c>
      <c r="G22" s="875"/>
      <c r="H22" s="44"/>
      <c r="I22" s="145"/>
      <c r="J22" s="641" t="str">
        <f t="shared" si="2"/>
        <v xml:space="preserve"> </v>
      </c>
      <c r="L22" s="631"/>
    </row>
    <row r="23" spans="2:12" x14ac:dyDescent="0.35">
      <c r="B23" s="875"/>
      <c r="C23" s="44"/>
      <c r="D23" s="145"/>
      <c r="E23" s="641" t="str">
        <f t="shared" si="1"/>
        <v xml:space="preserve"> </v>
      </c>
      <c r="G23" s="875"/>
      <c r="H23" s="44"/>
      <c r="I23" s="145"/>
      <c r="J23" s="641" t="str">
        <f t="shared" si="2"/>
        <v xml:space="preserve"> </v>
      </c>
      <c r="L23" s="631"/>
    </row>
    <row r="24" spans="2:12" ht="15" thickBot="1" x14ac:dyDescent="0.4">
      <c r="B24" s="876"/>
      <c r="C24" s="44"/>
      <c r="D24" s="145"/>
      <c r="E24" s="641" t="str">
        <f t="shared" si="1"/>
        <v xml:space="preserve"> </v>
      </c>
      <c r="G24" s="876"/>
      <c r="H24" s="44"/>
      <c r="I24" s="145"/>
      <c r="J24" s="641" t="str">
        <f t="shared" si="2"/>
        <v xml:space="preserve"> </v>
      </c>
      <c r="L24" s="631"/>
    </row>
    <row r="25" spans="2:12" ht="15" thickBot="1" x14ac:dyDescent="0.4">
      <c r="B25" s="637" t="s">
        <v>300</v>
      </c>
      <c r="C25" s="647"/>
      <c r="D25" s="648">
        <f>SUM(D19:D24)</f>
        <v>0</v>
      </c>
      <c r="E25" s="649" t="str">
        <f>IF(D25&gt;0,E18-D25,"")</f>
        <v/>
      </c>
      <c r="G25" s="637" t="s">
        <v>300</v>
      </c>
      <c r="H25" s="647"/>
      <c r="I25" s="648">
        <f>SUM(I19:I24)</f>
        <v>0</v>
      </c>
      <c r="J25" s="649" t="str">
        <f>IF(I25&gt;0,J18-I25,"")</f>
        <v/>
      </c>
      <c r="L25" s="631"/>
    </row>
    <row r="26" spans="2:12" x14ac:dyDescent="0.35">
      <c r="B26" s="874"/>
      <c r="C26" s="44"/>
      <c r="D26" s="145"/>
      <c r="E26" s="641" t="str">
        <f>IF(D26&gt;0,E25-D26," ")</f>
        <v xml:space="preserve"> </v>
      </c>
      <c r="G26" s="874"/>
      <c r="H26" s="44"/>
      <c r="I26" s="145"/>
      <c r="J26" s="641" t="str">
        <f t="shared" ref="J26:J31" si="3">IF(I26&gt;0,J25-I26," ")</f>
        <v xml:space="preserve"> </v>
      </c>
      <c r="L26" s="631"/>
    </row>
    <row r="27" spans="2:12" x14ac:dyDescent="0.35">
      <c r="B27" s="875"/>
      <c r="C27" s="44"/>
      <c r="D27" s="145"/>
      <c r="E27" s="641" t="str">
        <f t="shared" si="1"/>
        <v xml:space="preserve"> </v>
      </c>
      <c r="G27" s="875"/>
      <c r="H27" s="44"/>
      <c r="I27" s="145"/>
      <c r="J27" s="641" t="str">
        <f t="shared" si="3"/>
        <v xml:space="preserve"> </v>
      </c>
      <c r="L27" s="631"/>
    </row>
    <row r="28" spans="2:12" x14ac:dyDescent="0.35">
      <c r="B28" s="875"/>
      <c r="C28" s="44"/>
      <c r="D28" s="145"/>
      <c r="E28" s="641" t="str">
        <f t="shared" si="1"/>
        <v xml:space="preserve"> </v>
      </c>
      <c r="G28" s="875"/>
      <c r="H28" s="44"/>
      <c r="I28" s="145"/>
      <c r="J28" s="641" t="str">
        <f t="shared" si="3"/>
        <v xml:space="preserve"> </v>
      </c>
      <c r="L28" s="631"/>
    </row>
    <row r="29" spans="2:12" x14ac:dyDescent="0.35">
      <c r="B29" s="875"/>
      <c r="C29" s="44"/>
      <c r="D29" s="145"/>
      <c r="E29" s="641" t="str">
        <f t="shared" si="1"/>
        <v xml:space="preserve"> </v>
      </c>
      <c r="G29" s="875"/>
      <c r="H29" s="44"/>
      <c r="I29" s="145"/>
      <c r="J29" s="641" t="str">
        <f t="shared" si="3"/>
        <v xml:space="preserve"> </v>
      </c>
      <c r="L29" s="631"/>
    </row>
    <row r="30" spans="2:12" x14ac:dyDescent="0.35">
      <c r="B30" s="875"/>
      <c r="C30" s="44"/>
      <c r="D30" s="145"/>
      <c r="E30" s="641" t="str">
        <f t="shared" si="1"/>
        <v xml:space="preserve"> </v>
      </c>
      <c r="G30" s="875"/>
      <c r="H30" s="44"/>
      <c r="I30" s="145"/>
      <c r="J30" s="641" t="str">
        <f t="shared" si="3"/>
        <v xml:space="preserve"> </v>
      </c>
      <c r="L30" s="631"/>
    </row>
    <row r="31" spans="2:12" ht="15" thickBot="1" x14ac:dyDescent="0.4">
      <c r="B31" s="876"/>
      <c r="C31" s="44"/>
      <c r="D31" s="145"/>
      <c r="E31" s="641" t="str">
        <f t="shared" si="1"/>
        <v xml:space="preserve"> </v>
      </c>
      <c r="G31" s="876"/>
      <c r="H31" s="44"/>
      <c r="I31" s="145"/>
      <c r="J31" s="641" t="str">
        <f t="shared" si="3"/>
        <v xml:space="preserve"> </v>
      </c>
      <c r="L31" s="631"/>
    </row>
    <row r="32" spans="2:12" ht="15" thickBot="1" x14ac:dyDescent="0.4">
      <c r="B32" s="637" t="s">
        <v>300</v>
      </c>
      <c r="C32" s="647"/>
      <c r="D32" s="648">
        <f>SUM(D26:D31)</f>
        <v>0</v>
      </c>
      <c r="E32" s="649" t="str">
        <f>IF(D32&gt;0,E25-D32,"")</f>
        <v/>
      </c>
      <c r="G32" s="637" t="s">
        <v>300</v>
      </c>
      <c r="H32" s="647"/>
      <c r="I32" s="648">
        <f>SUM(I26:I31)</f>
        <v>0</v>
      </c>
      <c r="J32" s="649" t="str">
        <f>IF(I32&gt;0,J25-I32,"")</f>
        <v/>
      </c>
      <c r="L32" s="631"/>
    </row>
    <row r="33" spans="1:12" x14ac:dyDescent="0.35">
      <c r="B33" s="874"/>
      <c r="C33" s="44"/>
      <c r="D33" s="145"/>
      <c r="E33" s="641" t="str">
        <f t="shared" si="1"/>
        <v xml:space="preserve"> </v>
      </c>
      <c r="G33" s="874"/>
      <c r="H33" s="44"/>
      <c r="I33" s="145"/>
      <c r="J33" s="641" t="str">
        <f t="shared" ref="J33:J38" si="4">IF(I33&gt;0,J32-I33," ")</f>
        <v xml:space="preserve"> </v>
      </c>
      <c r="L33" s="631"/>
    </row>
    <row r="34" spans="1:12" x14ac:dyDescent="0.35">
      <c r="B34" s="875"/>
      <c r="C34" s="44"/>
      <c r="D34" s="145"/>
      <c r="E34" s="641" t="str">
        <f t="shared" si="1"/>
        <v xml:space="preserve"> </v>
      </c>
      <c r="G34" s="875"/>
      <c r="H34" s="44"/>
      <c r="I34" s="145"/>
      <c r="J34" s="641" t="str">
        <f t="shared" si="4"/>
        <v xml:space="preserve"> </v>
      </c>
      <c r="L34" s="631"/>
    </row>
    <row r="35" spans="1:12" x14ac:dyDescent="0.35">
      <c r="B35" s="875"/>
      <c r="C35" s="44"/>
      <c r="D35" s="145"/>
      <c r="E35" s="641" t="str">
        <f t="shared" si="1"/>
        <v xml:space="preserve"> </v>
      </c>
      <c r="G35" s="875"/>
      <c r="H35" s="44"/>
      <c r="I35" s="145"/>
      <c r="J35" s="641" t="str">
        <f t="shared" si="4"/>
        <v xml:space="preserve"> </v>
      </c>
      <c r="L35" s="631"/>
    </row>
    <row r="36" spans="1:12" x14ac:dyDescent="0.35">
      <c r="B36" s="875"/>
      <c r="C36" s="44"/>
      <c r="D36" s="145"/>
      <c r="E36" s="641" t="str">
        <f t="shared" si="1"/>
        <v xml:space="preserve"> </v>
      </c>
      <c r="G36" s="875"/>
      <c r="H36" s="44"/>
      <c r="I36" s="145"/>
      <c r="J36" s="641" t="str">
        <f t="shared" si="4"/>
        <v xml:space="preserve"> </v>
      </c>
      <c r="L36" s="631"/>
    </row>
    <row r="37" spans="1:12" x14ac:dyDescent="0.35">
      <c r="B37" s="875"/>
      <c r="C37" s="44"/>
      <c r="D37" s="145"/>
      <c r="E37" s="641" t="str">
        <f t="shared" si="1"/>
        <v xml:space="preserve"> </v>
      </c>
      <c r="G37" s="875"/>
      <c r="H37" s="44"/>
      <c r="I37" s="145"/>
      <c r="J37" s="641" t="str">
        <f t="shared" si="4"/>
        <v xml:space="preserve"> </v>
      </c>
      <c r="L37" s="631"/>
    </row>
    <row r="38" spans="1:12" ht="15" thickBot="1" x14ac:dyDescent="0.4">
      <c r="B38" s="876"/>
      <c r="C38" s="44"/>
      <c r="D38" s="145"/>
      <c r="E38" s="641" t="str">
        <f t="shared" si="1"/>
        <v xml:space="preserve"> </v>
      </c>
      <c r="G38" s="876"/>
      <c r="H38" s="44"/>
      <c r="I38" s="145"/>
      <c r="J38" s="641" t="str">
        <f t="shared" si="4"/>
        <v xml:space="preserve"> </v>
      </c>
      <c r="L38" s="631"/>
    </row>
    <row r="39" spans="1:12" ht="15" thickBot="1" x14ac:dyDescent="0.4">
      <c r="B39" s="637" t="s">
        <v>300</v>
      </c>
      <c r="C39" s="647"/>
      <c r="D39" s="648">
        <f>SUM(D33:D38)</f>
        <v>0</v>
      </c>
      <c r="E39" s="649">
        <f>B5-D18-D25-D32-D39</f>
        <v>0</v>
      </c>
      <c r="G39" s="637" t="s">
        <v>300</v>
      </c>
      <c r="H39" s="647"/>
      <c r="I39" s="648">
        <f>SUM(I33:I38)</f>
        <v>0</v>
      </c>
      <c r="J39" s="649">
        <f>B6-I18-I25-I32-I39</f>
        <v>0</v>
      </c>
      <c r="L39" s="631"/>
    </row>
    <row r="40" spans="1:12" x14ac:dyDescent="0.35">
      <c r="L40" s="631"/>
    </row>
    <row r="41" spans="1:12" x14ac:dyDescent="0.35">
      <c r="B41" s="650" t="s">
        <v>396</v>
      </c>
      <c r="L41" s="631"/>
    </row>
    <row r="42" spans="1:12" x14ac:dyDescent="0.35">
      <c r="B42" s="877"/>
      <c r="C42" s="877"/>
      <c r="D42" s="877"/>
      <c r="E42" s="877"/>
      <c r="F42" s="877"/>
      <c r="G42" s="877"/>
      <c r="H42" s="877"/>
      <c r="I42" s="877"/>
      <c r="J42" s="877"/>
      <c r="L42" s="631"/>
    </row>
    <row r="43" spans="1:12" x14ac:dyDescent="0.35">
      <c r="B43" s="877"/>
      <c r="C43" s="877"/>
      <c r="D43" s="877"/>
      <c r="E43" s="877"/>
      <c r="F43" s="877"/>
      <c r="G43" s="877"/>
      <c r="H43" s="877"/>
      <c r="I43" s="877"/>
      <c r="J43" s="877"/>
      <c r="L43" s="631"/>
    </row>
    <row r="44" spans="1:12" x14ac:dyDescent="0.35">
      <c r="B44" s="877"/>
      <c r="C44" s="877"/>
      <c r="D44" s="877"/>
      <c r="E44" s="877"/>
      <c r="F44" s="877"/>
      <c r="G44" s="877"/>
      <c r="H44" s="877"/>
      <c r="I44" s="877"/>
      <c r="J44" s="877"/>
      <c r="L44" s="631"/>
    </row>
    <row r="45" spans="1:12" x14ac:dyDescent="0.35">
      <c r="B45" s="877"/>
      <c r="C45" s="877"/>
      <c r="D45" s="877"/>
      <c r="E45" s="877"/>
      <c r="F45" s="877"/>
      <c r="G45" s="877"/>
      <c r="H45" s="877"/>
      <c r="I45" s="877"/>
      <c r="J45" s="877"/>
      <c r="L45" s="631"/>
    </row>
    <row r="46" spans="1:12" x14ac:dyDescent="0.35">
      <c r="L46" s="631"/>
    </row>
    <row r="47" spans="1:12" s="426" customFormat="1" ht="9" customHeight="1" x14ac:dyDescent="0.35">
      <c r="A47" s="651"/>
      <c r="B47" s="651"/>
      <c r="C47" s="651"/>
      <c r="D47" s="651"/>
      <c r="E47" s="651"/>
      <c r="F47" s="651"/>
      <c r="G47" s="651"/>
      <c r="H47" s="651"/>
      <c r="I47" s="651"/>
      <c r="J47" s="651"/>
      <c r="K47" s="651"/>
      <c r="L47" s="636"/>
    </row>
    <row r="49" spans="1:13" s="295" customFormat="1" x14ac:dyDescent="0.35">
      <c r="F49" s="294"/>
      <c r="G49" s="294"/>
      <c r="H49" s="294"/>
      <c r="I49" s="294"/>
      <c r="M49" s="301"/>
    </row>
    <row r="50" spans="1:13" s="295" customFormat="1" hidden="1" x14ac:dyDescent="0.35">
      <c r="A50" s="295" t="s">
        <v>431</v>
      </c>
      <c r="F50" s="294"/>
      <c r="G50" s="294"/>
      <c r="H50" s="294"/>
      <c r="I50" s="294"/>
      <c r="M50" s="301"/>
    </row>
    <row r="51" spans="1:13" s="295" customFormat="1" x14ac:dyDescent="0.35">
      <c r="A51" s="295" t="s">
        <v>397</v>
      </c>
      <c r="F51" s="294"/>
      <c r="G51" s="294"/>
      <c r="H51" s="294"/>
      <c r="I51" s="294"/>
      <c r="M51" s="301"/>
    </row>
    <row r="52" spans="1:13" s="295" customFormat="1" x14ac:dyDescent="0.35">
      <c r="F52" s="294"/>
      <c r="G52" s="294"/>
      <c r="H52" s="294"/>
      <c r="I52" s="294"/>
      <c r="M52" s="301"/>
    </row>
    <row r="53" spans="1:13" s="295" customFormat="1" x14ac:dyDescent="0.35">
      <c r="F53" s="294"/>
      <c r="G53" s="294"/>
      <c r="H53" s="294"/>
      <c r="I53" s="294"/>
      <c r="M53" s="301"/>
    </row>
    <row r="54" spans="1:13" s="295" customFormat="1" x14ac:dyDescent="0.35">
      <c r="F54" s="294"/>
      <c r="G54" s="294"/>
      <c r="H54" s="294"/>
      <c r="I54" s="294"/>
      <c r="M54" s="301"/>
    </row>
  </sheetData>
  <sheetProtection algorithmName="SHA-512" hashValue="0zW3vmZ+y/wt5ixglHZOTTY61Ozf2nA0T1rWRfs245Gf3pRqBKXFyG/mXkAJWAvR141ZqHlEodfB9WVi/KRF4g==" saltValue="1ZmxRGpcl2XyhCYXHBkA/A==" spinCount="100000" sheet="1" objects="1" scenarios="1"/>
  <mergeCells count="1380">
    <mergeCell ref="BU2:CF2"/>
    <mergeCell ref="CG2:CR2"/>
    <mergeCell ref="CS2:DD2"/>
    <mergeCell ref="DE2:DP2"/>
    <mergeCell ref="DQ2:EB2"/>
    <mergeCell ref="EC2:EN2"/>
    <mergeCell ref="A2:K2"/>
    <mergeCell ref="M2:X2"/>
    <mergeCell ref="Y2:AJ2"/>
    <mergeCell ref="AK2:AV2"/>
    <mergeCell ref="AW2:BH2"/>
    <mergeCell ref="BI2:BT2"/>
    <mergeCell ref="KC2:KN2"/>
    <mergeCell ref="KO2:KZ2"/>
    <mergeCell ref="LA2:LL2"/>
    <mergeCell ref="LM2:LX2"/>
    <mergeCell ref="LY2:MJ2"/>
    <mergeCell ref="MK2:MV2"/>
    <mergeCell ref="HI2:HT2"/>
    <mergeCell ref="HU2:IF2"/>
    <mergeCell ref="IG2:IR2"/>
    <mergeCell ref="IS2:JD2"/>
    <mergeCell ref="JE2:JP2"/>
    <mergeCell ref="JQ2:KB2"/>
    <mergeCell ref="EO2:EZ2"/>
    <mergeCell ref="FA2:FL2"/>
    <mergeCell ref="FM2:FX2"/>
    <mergeCell ref="FY2:GJ2"/>
    <mergeCell ref="GK2:GV2"/>
    <mergeCell ref="GW2:HH2"/>
    <mergeCell ref="SK2:SV2"/>
    <mergeCell ref="SW2:TH2"/>
    <mergeCell ref="TI2:TT2"/>
    <mergeCell ref="TU2:UF2"/>
    <mergeCell ref="UG2:UR2"/>
    <mergeCell ref="US2:VD2"/>
    <mergeCell ref="PQ2:QB2"/>
    <mergeCell ref="QC2:QN2"/>
    <mergeCell ref="QO2:QZ2"/>
    <mergeCell ref="RA2:RL2"/>
    <mergeCell ref="RM2:RX2"/>
    <mergeCell ref="RY2:SJ2"/>
    <mergeCell ref="MW2:NH2"/>
    <mergeCell ref="NI2:NT2"/>
    <mergeCell ref="NU2:OF2"/>
    <mergeCell ref="OG2:OR2"/>
    <mergeCell ref="OS2:PD2"/>
    <mergeCell ref="PE2:PP2"/>
    <mergeCell ref="AAS2:ABD2"/>
    <mergeCell ref="ABE2:ABP2"/>
    <mergeCell ref="ABQ2:ACB2"/>
    <mergeCell ref="ACC2:ACN2"/>
    <mergeCell ref="ACO2:ACZ2"/>
    <mergeCell ref="ADA2:ADL2"/>
    <mergeCell ref="XY2:YJ2"/>
    <mergeCell ref="YK2:YV2"/>
    <mergeCell ref="YW2:ZH2"/>
    <mergeCell ref="ZI2:ZT2"/>
    <mergeCell ref="ZU2:AAF2"/>
    <mergeCell ref="AAG2:AAR2"/>
    <mergeCell ref="VE2:VP2"/>
    <mergeCell ref="VQ2:WB2"/>
    <mergeCell ref="WC2:WN2"/>
    <mergeCell ref="WO2:WZ2"/>
    <mergeCell ref="XA2:XL2"/>
    <mergeCell ref="XM2:XX2"/>
    <mergeCell ref="AJA2:AJL2"/>
    <mergeCell ref="AJM2:AJX2"/>
    <mergeCell ref="AJY2:AKJ2"/>
    <mergeCell ref="AKK2:AKV2"/>
    <mergeCell ref="AKW2:ALH2"/>
    <mergeCell ref="ALI2:ALT2"/>
    <mergeCell ref="AGG2:AGR2"/>
    <mergeCell ref="AGS2:AHD2"/>
    <mergeCell ref="AHE2:AHP2"/>
    <mergeCell ref="AHQ2:AIB2"/>
    <mergeCell ref="AIC2:AIN2"/>
    <mergeCell ref="AIO2:AIZ2"/>
    <mergeCell ref="ADM2:ADX2"/>
    <mergeCell ref="ADY2:AEJ2"/>
    <mergeCell ref="AEK2:AEV2"/>
    <mergeCell ref="AEW2:AFH2"/>
    <mergeCell ref="AFI2:AFT2"/>
    <mergeCell ref="AFU2:AGF2"/>
    <mergeCell ref="ARI2:ART2"/>
    <mergeCell ref="ARU2:ASF2"/>
    <mergeCell ref="ASG2:ASR2"/>
    <mergeCell ref="ASS2:ATD2"/>
    <mergeCell ref="ATE2:ATP2"/>
    <mergeCell ref="ATQ2:AUB2"/>
    <mergeCell ref="AOO2:AOZ2"/>
    <mergeCell ref="APA2:APL2"/>
    <mergeCell ref="APM2:APX2"/>
    <mergeCell ref="APY2:AQJ2"/>
    <mergeCell ref="AQK2:AQV2"/>
    <mergeCell ref="AQW2:ARH2"/>
    <mergeCell ref="ALU2:AMF2"/>
    <mergeCell ref="AMG2:AMR2"/>
    <mergeCell ref="AMS2:AND2"/>
    <mergeCell ref="ANE2:ANP2"/>
    <mergeCell ref="ANQ2:AOB2"/>
    <mergeCell ref="AOC2:AON2"/>
    <mergeCell ref="AZQ2:BAB2"/>
    <mergeCell ref="BAC2:BAN2"/>
    <mergeCell ref="BAO2:BAZ2"/>
    <mergeCell ref="BBA2:BBL2"/>
    <mergeCell ref="BBM2:BBX2"/>
    <mergeCell ref="BBY2:BCJ2"/>
    <mergeCell ref="AWW2:AXH2"/>
    <mergeCell ref="AXI2:AXT2"/>
    <mergeCell ref="AXU2:AYF2"/>
    <mergeCell ref="AYG2:AYR2"/>
    <mergeCell ref="AYS2:AZD2"/>
    <mergeCell ref="AZE2:AZP2"/>
    <mergeCell ref="AUC2:AUN2"/>
    <mergeCell ref="AUO2:AUZ2"/>
    <mergeCell ref="AVA2:AVL2"/>
    <mergeCell ref="AVM2:AVX2"/>
    <mergeCell ref="AVY2:AWJ2"/>
    <mergeCell ref="AWK2:AWV2"/>
    <mergeCell ref="BHY2:BIJ2"/>
    <mergeCell ref="BIK2:BIV2"/>
    <mergeCell ref="BIW2:BJH2"/>
    <mergeCell ref="BJI2:BJT2"/>
    <mergeCell ref="BJU2:BKF2"/>
    <mergeCell ref="BKG2:BKR2"/>
    <mergeCell ref="BFE2:BFP2"/>
    <mergeCell ref="BFQ2:BGB2"/>
    <mergeCell ref="BGC2:BGN2"/>
    <mergeCell ref="BGO2:BGZ2"/>
    <mergeCell ref="BHA2:BHL2"/>
    <mergeCell ref="BHM2:BHX2"/>
    <mergeCell ref="BCK2:BCV2"/>
    <mergeCell ref="BCW2:BDH2"/>
    <mergeCell ref="BDI2:BDT2"/>
    <mergeCell ref="BDU2:BEF2"/>
    <mergeCell ref="BEG2:BER2"/>
    <mergeCell ref="BES2:BFD2"/>
    <mergeCell ref="BQG2:BQR2"/>
    <mergeCell ref="BQS2:BRD2"/>
    <mergeCell ref="BRE2:BRP2"/>
    <mergeCell ref="BRQ2:BSB2"/>
    <mergeCell ref="BSC2:BSN2"/>
    <mergeCell ref="BSO2:BSZ2"/>
    <mergeCell ref="BNM2:BNX2"/>
    <mergeCell ref="BNY2:BOJ2"/>
    <mergeCell ref="BOK2:BOV2"/>
    <mergeCell ref="BOW2:BPH2"/>
    <mergeCell ref="BPI2:BPT2"/>
    <mergeCell ref="BPU2:BQF2"/>
    <mergeCell ref="BKS2:BLD2"/>
    <mergeCell ref="BLE2:BLP2"/>
    <mergeCell ref="BLQ2:BMB2"/>
    <mergeCell ref="BMC2:BMN2"/>
    <mergeCell ref="BMO2:BMZ2"/>
    <mergeCell ref="BNA2:BNL2"/>
    <mergeCell ref="BYO2:BYZ2"/>
    <mergeCell ref="BZA2:BZL2"/>
    <mergeCell ref="BZM2:BZX2"/>
    <mergeCell ref="BZY2:CAJ2"/>
    <mergeCell ref="CAK2:CAV2"/>
    <mergeCell ref="CAW2:CBH2"/>
    <mergeCell ref="BVU2:BWF2"/>
    <mergeCell ref="BWG2:BWR2"/>
    <mergeCell ref="BWS2:BXD2"/>
    <mergeCell ref="BXE2:BXP2"/>
    <mergeCell ref="BXQ2:BYB2"/>
    <mergeCell ref="BYC2:BYN2"/>
    <mergeCell ref="BTA2:BTL2"/>
    <mergeCell ref="BTM2:BTX2"/>
    <mergeCell ref="BTY2:BUJ2"/>
    <mergeCell ref="BUK2:BUV2"/>
    <mergeCell ref="BUW2:BVH2"/>
    <mergeCell ref="BVI2:BVT2"/>
    <mergeCell ref="CGW2:CHH2"/>
    <mergeCell ref="CHI2:CHT2"/>
    <mergeCell ref="CHU2:CIF2"/>
    <mergeCell ref="CIG2:CIR2"/>
    <mergeCell ref="CIS2:CJD2"/>
    <mergeCell ref="CJE2:CJP2"/>
    <mergeCell ref="CEC2:CEN2"/>
    <mergeCell ref="CEO2:CEZ2"/>
    <mergeCell ref="CFA2:CFL2"/>
    <mergeCell ref="CFM2:CFX2"/>
    <mergeCell ref="CFY2:CGJ2"/>
    <mergeCell ref="CGK2:CGV2"/>
    <mergeCell ref="CBI2:CBT2"/>
    <mergeCell ref="CBU2:CCF2"/>
    <mergeCell ref="CCG2:CCR2"/>
    <mergeCell ref="CCS2:CDD2"/>
    <mergeCell ref="CDE2:CDP2"/>
    <mergeCell ref="CDQ2:CEB2"/>
    <mergeCell ref="CPE2:CPP2"/>
    <mergeCell ref="CPQ2:CQB2"/>
    <mergeCell ref="CQC2:CQN2"/>
    <mergeCell ref="CQO2:CQZ2"/>
    <mergeCell ref="CRA2:CRL2"/>
    <mergeCell ref="CRM2:CRX2"/>
    <mergeCell ref="CMK2:CMV2"/>
    <mergeCell ref="CMW2:CNH2"/>
    <mergeCell ref="CNI2:CNT2"/>
    <mergeCell ref="CNU2:COF2"/>
    <mergeCell ref="COG2:COR2"/>
    <mergeCell ref="COS2:CPD2"/>
    <mergeCell ref="CJQ2:CKB2"/>
    <mergeCell ref="CKC2:CKN2"/>
    <mergeCell ref="CKO2:CKZ2"/>
    <mergeCell ref="CLA2:CLL2"/>
    <mergeCell ref="CLM2:CLX2"/>
    <mergeCell ref="CLY2:CMJ2"/>
    <mergeCell ref="CXM2:CXX2"/>
    <mergeCell ref="CXY2:CYJ2"/>
    <mergeCell ref="CYK2:CYV2"/>
    <mergeCell ref="CYW2:CZH2"/>
    <mergeCell ref="CZI2:CZT2"/>
    <mergeCell ref="CZU2:DAF2"/>
    <mergeCell ref="CUS2:CVD2"/>
    <mergeCell ref="CVE2:CVP2"/>
    <mergeCell ref="CVQ2:CWB2"/>
    <mergeCell ref="CWC2:CWN2"/>
    <mergeCell ref="CWO2:CWZ2"/>
    <mergeCell ref="CXA2:CXL2"/>
    <mergeCell ref="CRY2:CSJ2"/>
    <mergeCell ref="CSK2:CSV2"/>
    <mergeCell ref="CSW2:CTH2"/>
    <mergeCell ref="CTI2:CTT2"/>
    <mergeCell ref="CTU2:CUF2"/>
    <mergeCell ref="CUG2:CUR2"/>
    <mergeCell ref="DFU2:DGF2"/>
    <mergeCell ref="DGG2:DGR2"/>
    <mergeCell ref="DGS2:DHD2"/>
    <mergeCell ref="DHE2:DHP2"/>
    <mergeCell ref="DHQ2:DIB2"/>
    <mergeCell ref="DIC2:DIN2"/>
    <mergeCell ref="DDA2:DDL2"/>
    <mergeCell ref="DDM2:DDX2"/>
    <mergeCell ref="DDY2:DEJ2"/>
    <mergeCell ref="DEK2:DEV2"/>
    <mergeCell ref="DEW2:DFH2"/>
    <mergeCell ref="DFI2:DFT2"/>
    <mergeCell ref="DAG2:DAR2"/>
    <mergeCell ref="DAS2:DBD2"/>
    <mergeCell ref="DBE2:DBP2"/>
    <mergeCell ref="DBQ2:DCB2"/>
    <mergeCell ref="DCC2:DCN2"/>
    <mergeCell ref="DCO2:DCZ2"/>
    <mergeCell ref="DOC2:DON2"/>
    <mergeCell ref="DOO2:DOZ2"/>
    <mergeCell ref="DPA2:DPL2"/>
    <mergeCell ref="DPM2:DPX2"/>
    <mergeCell ref="DPY2:DQJ2"/>
    <mergeCell ref="DQK2:DQV2"/>
    <mergeCell ref="DLI2:DLT2"/>
    <mergeCell ref="DLU2:DMF2"/>
    <mergeCell ref="DMG2:DMR2"/>
    <mergeCell ref="DMS2:DND2"/>
    <mergeCell ref="DNE2:DNP2"/>
    <mergeCell ref="DNQ2:DOB2"/>
    <mergeCell ref="DIO2:DIZ2"/>
    <mergeCell ref="DJA2:DJL2"/>
    <mergeCell ref="DJM2:DJX2"/>
    <mergeCell ref="DJY2:DKJ2"/>
    <mergeCell ref="DKK2:DKV2"/>
    <mergeCell ref="DKW2:DLH2"/>
    <mergeCell ref="DWK2:DWV2"/>
    <mergeCell ref="DWW2:DXH2"/>
    <mergeCell ref="DXI2:DXT2"/>
    <mergeCell ref="DXU2:DYF2"/>
    <mergeCell ref="DYG2:DYR2"/>
    <mergeCell ref="DYS2:DZD2"/>
    <mergeCell ref="DTQ2:DUB2"/>
    <mergeCell ref="DUC2:DUN2"/>
    <mergeCell ref="DUO2:DUZ2"/>
    <mergeCell ref="DVA2:DVL2"/>
    <mergeCell ref="DVM2:DVX2"/>
    <mergeCell ref="DVY2:DWJ2"/>
    <mergeCell ref="DQW2:DRH2"/>
    <mergeCell ref="DRI2:DRT2"/>
    <mergeCell ref="DRU2:DSF2"/>
    <mergeCell ref="DSG2:DSR2"/>
    <mergeCell ref="DSS2:DTD2"/>
    <mergeCell ref="DTE2:DTP2"/>
    <mergeCell ref="EES2:EFD2"/>
    <mergeCell ref="EFE2:EFP2"/>
    <mergeCell ref="EFQ2:EGB2"/>
    <mergeCell ref="EGC2:EGN2"/>
    <mergeCell ref="EGO2:EGZ2"/>
    <mergeCell ref="EHA2:EHL2"/>
    <mergeCell ref="EBY2:ECJ2"/>
    <mergeCell ref="ECK2:ECV2"/>
    <mergeCell ref="ECW2:EDH2"/>
    <mergeCell ref="EDI2:EDT2"/>
    <mergeCell ref="EDU2:EEF2"/>
    <mergeCell ref="EEG2:EER2"/>
    <mergeCell ref="DZE2:DZP2"/>
    <mergeCell ref="DZQ2:EAB2"/>
    <mergeCell ref="EAC2:EAN2"/>
    <mergeCell ref="EAO2:EAZ2"/>
    <mergeCell ref="EBA2:EBL2"/>
    <mergeCell ref="EBM2:EBX2"/>
    <mergeCell ref="ENA2:ENL2"/>
    <mergeCell ref="ENM2:ENX2"/>
    <mergeCell ref="ENY2:EOJ2"/>
    <mergeCell ref="EOK2:EOV2"/>
    <mergeCell ref="EOW2:EPH2"/>
    <mergeCell ref="EPI2:EPT2"/>
    <mergeCell ref="EKG2:EKR2"/>
    <mergeCell ref="EKS2:ELD2"/>
    <mergeCell ref="ELE2:ELP2"/>
    <mergeCell ref="ELQ2:EMB2"/>
    <mergeCell ref="EMC2:EMN2"/>
    <mergeCell ref="EMO2:EMZ2"/>
    <mergeCell ref="EHM2:EHX2"/>
    <mergeCell ref="EHY2:EIJ2"/>
    <mergeCell ref="EIK2:EIV2"/>
    <mergeCell ref="EIW2:EJH2"/>
    <mergeCell ref="EJI2:EJT2"/>
    <mergeCell ref="EJU2:EKF2"/>
    <mergeCell ref="EVI2:EVT2"/>
    <mergeCell ref="EVU2:EWF2"/>
    <mergeCell ref="EWG2:EWR2"/>
    <mergeCell ref="EWS2:EXD2"/>
    <mergeCell ref="EXE2:EXP2"/>
    <mergeCell ref="EXQ2:EYB2"/>
    <mergeCell ref="ESO2:ESZ2"/>
    <mergeCell ref="ETA2:ETL2"/>
    <mergeCell ref="ETM2:ETX2"/>
    <mergeCell ref="ETY2:EUJ2"/>
    <mergeCell ref="EUK2:EUV2"/>
    <mergeCell ref="EUW2:EVH2"/>
    <mergeCell ref="EPU2:EQF2"/>
    <mergeCell ref="EQG2:EQR2"/>
    <mergeCell ref="EQS2:ERD2"/>
    <mergeCell ref="ERE2:ERP2"/>
    <mergeCell ref="ERQ2:ESB2"/>
    <mergeCell ref="ESC2:ESN2"/>
    <mergeCell ref="FDQ2:FEB2"/>
    <mergeCell ref="FEC2:FEN2"/>
    <mergeCell ref="FEO2:FEZ2"/>
    <mergeCell ref="FFA2:FFL2"/>
    <mergeCell ref="FFM2:FFX2"/>
    <mergeCell ref="FFY2:FGJ2"/>
    <mergeCell ref="FAW2:FBH2"/>
    <mergeCell ref="FBI2:FBT2"/>
    <mergeCell ref="FBU2:FCF2"/>
    <mergeCell ref="FCG2:FCR2"/>
    <mergeCell ref="FCS2:FDD2"/>
    <mergeCell ref="FDE2:FDP2"/>
    <mergeCell ref="EYC2:EYN2"/>
    <mergeCell ref="EYO2:EYZ2"/>
    <mergeCell ref="EZA2:EZL2"/>
    <mergeCell ref="EZM2:EZX2"/>
    <mergeCell ref="EZY2:FAJ2"/>
    <mergeCell ref="FAK2:FAV2"/>
    <mergeCell ref="FLY2:FMJ2"/>
    <mergeCell ref="FMK2:FMV2"/>
    <mergeCell ref="FMW2:FNH2"/>
    <mergeCell ref="FNI2:FNT2"/>
    <mergeCell ref="FNU2:FOF2"/>
    <mergeCell ref="FOG2:FOR2"/>
    <mergeCell ref="FJE2:FJP2"/>
    <mergeCell ref="FJQ2:FKB2"/>
    <mergeCell ref="FKC2:FKN2"/>
    <mergeCell ref="FKO2:FKZ2"/>
    <mergeCell ref="FLA2:FLL2"/>
    <mergeCell ref="FLM2:FLX2"/>
    <mergeCell ref="FGK2:FGV2"/>
    <mergeCell ref="FGW2:FHH2"/>
    <mergeCell ref="FHI2:FHT2"/>
    <mergeCell ref="FHU2:FIF2"/>
    <mergeCell ref="FIG2:FIR2"/>
    <mergeCell ref="FIS2:FJD2"/>
    <mergeCell ref="FUG2:FUR2"/>
    <mergeCell ref="FUS2:FVD2"/>
    <mergeCell ref="FVE2:FVP2"/>
    <mergeCell ref="FVQ2:FWB2"/>
    <mergeCell ref="FWC2:FWN2"/>
    <mergeCell ref="FWO2:FWZ2"/>
    <mergeCell ref="FRM2:FRX2"/>
    <mergeCell ref="FRY2:FSJ2"/>
    <mergeCell ref="FSK2:FSV2"/>
    <mergeCell ref="FSW2:FTH2"/>
    <mergeCell ref="FTI2:FTT2"/>
    <mergeCell ref="FTU2:FUF2"/>
    <mergeCell ref="FOS2:FPD2"/>
    <mergeCell ref="FPE2:FPP2"/>
    <mergeCell ref="FPQ2:FQB2"/>
    <mergeCell ref="FQC2:FQN2"/>
    <mergeCell ref="FQO2:FQZ2"/>
    <mergeCell ref="FRA2:FRL2"/>
    <mergeCell ref="GCO2:GCZ2"/>
    <mergeCell ref="GDA2:GDL2"/>
    <mergeCell ref="GDM2:GDX2"/>
    <mergeCell ref="GDY2:GEJ2"/>
    <mergeCell ref="GEK2:GEV2"/>
    <mergeCell ref="GEW2:GFH2"/>
    <mergeCell ref="FZU2:GAF2"/>
    <mergeCell ref="GAG2:GAR2"/>
    <mergeCell ref="GAS2:GBD2"/>
    <mergeCell ref="GBE2:GBP2"/>
    <mergeCell ref="GBQ2:GCB2"/>
    <mergeCell ref="GCC2:GCN2"/>
    <mergeCell ref="FXA2:FXL2"/>
    <mergeCell ref="FXM2:FXX2"/>
    <mergeCell ref="FXY2:FYJ2"/>
    <mergeCell ref="FYK2:FYV2"/>
    <mergeCell ref="FYW2:FZH2"/>
    <mergeCell ref="FZI2:FZT2"/>
    <mergeCell ref="GKW2:GLH2"/>
    <mergeCell ref="GLI2:GLT2"/>
    <mergeCell ref="GLU2:GMF2"/>
    <mergeCell ref="GMG2:GMR2"/>
    <mergeCell ref="GMS2:GND2"/>
    <mergeCell ref="GNE2:GNP2"/>
    <mergeCell ref="GIC2:GIN2"/>
    <mergeCell ref="GIO2:GIZ2"/>
    <mergeCell ref="GJA2:GJL2"/>
    <mergeCell ref="GJM2:GJX2"/>
    <mergeCell ref="GJY2:GKJ2"/>
    <mergeCell ref="GKK2:GKV2"/>
    <mergeCell ref="GFI2:GFT2"/>
    <mergeCell ref="GFU2:GGF2"/>
    <mergeCell ref="GGG2:GGR2"/>
    <mergeCell ref="GGS2:GHD2"/>
    <mergeCell ref="GHE2:GHP2"/>
    <mergeCell ref="GHQ2:GIB2"/>
    <mergeCell ref="GTE2:GTP2"/>
    <mergeCell ref="GTQ2:GUB2"/>
    <mergeCell ref="GUC2:GUN2"/>
    <mergeCell ref="GUO2:GUZ2"/>
    <mergeCell ref="GVA2:GVL2"/>
    <mergeCell ref="GVM2:GVX2"/>
    <mergeCell ref="GQK2:GQV2"/>
    <mergeCell ref="GQW2:GRH2"/>
    <mergeCell ref="GRI2:GRT2"/>
    <mergeCell ref="GRU2:GSF2"/>
    <mergeCell ref="GSG2:GSR2"/>
    <mergeCell ref="GSS2:GTD2"/>
    <mergeCell ref="GNQ2:GOB2"/>
    <mergeCell ref="GOC2:GON2"/>
    <mergeCell ref="GOO2:GOZ2"/>
    <mergeCell ref="GPA2:GPL2"/>
    <mergeCell ref="GPM2:GPX2"/>
    <mergeCell ref="GPY2:GQJ2"/>
    <mergeCell ref="HBM2:HBX2"/>
    <mergeCell ref="HBY2:HCJ2"/>
    <mergeCell ref="HCK2:HCV2"/>
    <mergeCell ref="HCW2:HDH2"/>
    <mergeCell ref="HDI2:HDT2"/>
    <mergeCell ref="HDU2:HEF2"/>
    <mergeCell ref="GYS2:GZD2"/>
    <mergeCell ref="GZE2:GZP2"/>
    <mergeCell ref="GZQ2:HAB2"/>
    <mergeCell ref="HAC2:HAN2"/>
    <mergeCell ref="HAO2:HAZ2"/>
    <mergeCell ref="HBA2:HBL2"/>
    <mergeCell ref="GVY2:GWJ2"/>
    <mergeCell ref="GWK2:GWV2"/>
    <mergeCell ref="GWW2:GXH2"/>
    <mergeCell ref="GXI2:GXT2"/>
    <mergeCell ref="GXU2:GYF2"/>
    <mergeCell ref="GYG2:GYR2"/>
    <mergeCell ref="HJU2:HKF2"/>
    <mergeCell ref="HKG2:HKR2"/>
    <mergeCell ref="HKS2:HLD2"/>
    <mergeCell ref="HLE2:HLP2"/>
    <mergeCell ref="HLQ2:HMB2"/>
    <mergeCell ref="HMC2:HMN2"/>
    <mergeCell ref="HHA2:HHL2"/>
    <mergeCell ref="HHM2:HHX2"/>
    <mergeCell ref="HHY2:HIJ2"/>
    <mergeCell ref="HIK2:HIV2"/>
    <mergeCell ref="HIW2:HJH2"/>
    <mergeCell ref="HJI2:HJT2"/>
    <mergeCell ref="HEG2:HER2"/>
    <mergeCell ref="HES2:HFD2"/>
    <mergeCell ref="HFE2:HFP2"/>
    <mergeCell ref="HFQ2:HGB2"/>
    <mergeCell ref="HGC2:HGN2"/>
    <mergeCell ref="HGO2:HGZ2"/>
    <mergeCell ref="HSC2:HSN2"/>
    <mergeCell ref="HSO2:HSZ2"/>
    <mergeCell ref="HTA2:HTL2"/>
    <mergeCell ref="HTM2:HTX2"/>
    <mergeCell ref="HTY2:HUJ2"/>
    <mergeCell ref="HUK2:HUV2"/>
    <mergeCell ref="HPI2:HPT2"/>
    <mergeCell ref="HPU2:HQF2"/>
    <mergeCell ref="HQG2:HQR2"/>
    <mergeCell ref="HQS2:HRD2"/>
    <mergeCell ref="HRE2:HRP2"/>
    <mergeCell ref="HRQ2:HSB2"/>
    <mergeCell ref="HMO2:HMZ2"/>
    <mergeCell ref="HNA2:HNL2"/>
    <mergeCell ref="HNM2:HNX2"/>
    <mergeCell ref="HNY2:HOJ2"/>
    <mergeCell ref="HOK2:HOV2"/>
    <mergeCell ref="HOW2:HPH2"/>
    <mergeCell ref="IAK2:IAV2"/>
    <mergeCell ref="IAW2:IBH2"/>
    <mergeCell ref="IBI2:IBT2"/>
    <mergeCell ref="IBU2:ICF2"/>
    <mergeCell ref="ICG2:ICR2"/>
    <mergeCell ref="ICS2:IDD2"/>
    <mergeCell ref="HXQ2:HYB2"/>
    <mergeCell ref="HYC2:HYN2"/>
    <mergeCell ref="HYO2:HYZ2"/>
    <mergeCell ref="HZA2:HZL2"/>
    <mergeCell ref="HZM2:HZX2"/>
    <mergeCell ref="HZY2:IAJ2"/>
    <mergeCell ref="HUW2:HVH2"/>
    <mergeCell ref="HVI2:HVT2"/>
    <mergeCell ref="HVU2:HWF2"/>
    <mergeCell ref="HWG2:HWR2"/>
    <mergeCell ref="HWS2:HXD2"/>
    <mergeCell ref="HXE2:HXP2"/>
    <mergeCell ref="IIS2:IJD2"/>
    <mergeCell ref="IJE2:IJP2"/>
    <mergeCell ref="IJQ2:IKB2"/>
    <mergeCell ref="IKC2:IKN2"/>
    <mergeCell ref="IKO2:IKZ2"/>
    <mergeCell ref="ILA2:ILL2"/>
    <mergeCell ref="IFY2:IGJ2"/>
    <mergeCell ref="IGK2:IGV2"/>
    <mergeCell ref="IGW2:IHH2"/>
    <mergeCell ref="IHI2:IHT2"/>
    <mergeCell ref="IHU2:IIF2"/>
    <mergeCell ref="IIG2:IIR2"/>
    <mergeCell ref="IDE2:IDP2"/>
    <mergeCell ref="IDQ2:IEB2"/>
    <mergeCell ref="IEC2:IEN2"/>
    <mergeCell ref="IEO2:IEZ2"/>
    <mergeCell ref="IFA2:IFL2"/>
    <mergeCell ref="IFM2:IFX2"/>
    <mergeCell ref="IRA2:IRL2"/>
    <mergeCell ref="IRM2:IRX2"/>
    <mergeCell ref="IRY2:ISJ2"/>
    <mergeCell ref="ISK2:ISV2"/>
    <mergeCell ref="ISW2:ITH2"/>
    <mergeCell ref="ITI2:ITT2"/>
    <mergeCell ref="IOG2:IOR2"/>
    <mergeCell ref="IOS2:IPD2"/>
    <mergeCell ref="IPE2:IPP2"/>
    <mergeCell ref="IPQ2:IQB2"/>
    <mergeCell ref="IQC2:IQN2"/>
    <mergeCell ref="IQO2:IQZ2"/>
    <mergeCell ref="ILM2:ILX2"/>
    <mergeCell ref="ILY2:IMJ2"/>
    <mergeCell ref="IMK2:IMV2"/>
    <mergeCell ref="IMW2:INH2"/>
    <mergeCell ref="INI2:INT2"/>
    <mergeCell ref="INU2:IOF2"/>
    <mergeCell ref="IZI2:IZT2"/>
    <mergeCell ref="IZU2:JAF2"/>
    <mergeCell ref="JAG2:JAR2"/>
    <mergeCell ref="JAS2:JBD2"/>
    <mergeCell ref="JBE2:JBP2"/>
    <mergeCell ref="JBQ2:JCB2"/>
    <mergeCell ref="IWO2:IWZ2"/>
    <mergeCell ref="IXA2:IXL2"/>
    <mergeCell ref="IXM2:IXX2"/>
    <mergeCell ref="IXY2:IYJ2"/>
    <mergeCell ref="IYK2:IYV2"/>
    <mergeCell ref="IYW2:IZH2"/>
    <mergeCell ref="ITU2:IUF2"/>
    <mergeCell ref="IUG2:IUR2"/>
    <mergeCell ref="IUS2:IVD2"/>
    <mergeCell ref="IVE2:IVP2"/>
    <mergeCell ref="IVQ2:IWB2"/>
    <mergeCell ref="IWC2:IWN2"/>
    <mergeCell ref="JHQ2:JIB2"/>
    <mergeCell ref="JIC2:JIN2"/>
    <mergeCell ref="JIO2:JIZ2"/>
    <mergeCell ref="JJA2:JJL2"/>
    <mergeCell ref="JJM2:JJX2"/>
    <mergeCell ref="JJY2:JKJ2"/>
    <mergeCell ref="JEW2:JFH2"/>
    <mergeCell ref="JFI2:JFT2"/>
    <mergeCell ref="JFU2:JGF2"/>
    <mergeCell ref="JGG2:JGR2"/>
    <mergeCell ref="JGS2:JHD2"/>
    <mergeCell ref="JHE2:JHP2"/>
    <mergeCell ref="JCC2:JCN2"/>
    <mergeCell ref="JCO2:JCZ2"/>
    <mergeCell ref="JDA2:JDL2"/>
    <mergeCell ref="JDM2:JDX2"/>
    <mergeCell ref="JDY2:JEJ2"/>
    <mergeCell ref="JEK2:JEV2"/>
    <mergeCell ref="JPY2:JQJ2"/>
    <mergeCell ref="JQK2:JQV2"/>
    <mergeCell ref="JQW2:JRH2"/>
    <mergeCell ref="JRI2:JRT2"/>
    <mergeCell ref="JRU2:JSF2"/>
    <mergeCell ref="JSG2:JSR2"/>
    <mergeCell ref="JNE2:JNP2"/>
    <mergeCell ref="JNQ2:JOB2"/>
    <mergeCell ref="JOC2:JON2"/>
    <mergeCell ref="JOO2:JOZ2"/>
    <mergeCell ref="JPA2:JPL2"/>
    <mergeCell ref="JPM2:JPX2"/>
    <mergeCell ref="JKK2:JKV2"/>
    <mergeCell ref="JKW2:JLH2"/>
    <mergeCell ref="JLI2:JLT2"/>
    <mergeCell ref="JLU2:JMF2"/>
    <mergeCell ref="JMG2:JMR2"/>
    <mergeCell ref="JMS2:JND2"/>
    <mergeCell ref="JYG2:JYR2"/>
    <mergeCell ref="JYS2:JZD2"/>
    <mergeCell ref="JZE2:JZP2"/>
    <mergeCell ref="JZQ2:KAB2"/>
    <mergeCell ref="KAC2:KAN2"/>
    <mergeCell ref="KAO2:KAZ2"/>
    <mergeCell ref="JVM2:JVX2"/>
    <mergeCell ref="JVY2:JWJ2"/>
    <mergeCell ref="JWK2:JWV2"/>
    <mergeCell ref="JWW2:JXH2"/>
    <mergeCell ref="JXI2:JXT2"/>
    <mergeCell ref="JXU2:JYF2"/>
    <mergeCell ref="JSS2:JTD2"/>
    <mergeCell ref="JTE2:JTP2"/>
    <mergeCell ref="JTQ2:JUB2"/>
    <mergeCell ref="JUC2:JUN2"/>
    <mergeCell ref="JUO2:JUZ2"/>
    <mergeCell ref="JVA2:JVL2"/>
    <mergeCell ref="KGO2:KGZ2"/>
    <mergeCell ref="KHA2:KHL2"/>
    <mergeCell ref="KHM2:KHX2"/>
    <mergeCell ref="KHY2:KIJ2"/>
    <mergeCell ref="KIK2:KIV2"/>
    <mergeCell ref="KIW2:KJH2"/>
    <mergeCell ref="KDU2:KEF2"/>
    <mergeCell ref="KEG2:KER2"/>
    <mergeCell ref="KES2:KFD2"/>
    <mergeCell ref="KFE2:KFP2"/>
    <mergeCell ref="KFQ2:KGB2"/>
    <mergeCell ref="KGC2:KGN2"/>
    <mergeCell ref="KBA2:KBL2"/>
    <mergeCell ref="KBM2:KBX2"/>
    <mergeCell ref="KBY2:KCJ2"/>
    <mergeCell ref="KCK2:KCV2"/>
    <mergeCell ref="KCW2:KDH2"/>
    <mergeCell ref="KDI2:KDT2"/>
    <mergeCell ref="KOW2:KPH2"/>
    <mergeCell ref="KPI2:KPT2"/>
    <mergeCell ref="KPU2:KQF2"/>
    <mergeCell ref="KQG2:KQR2"/>
    <mergeCell ref="KQS2:KRD2"/>
    <mergeCell ref="KRE2:KRP2"/>
    <mergeCell ref="KMC2:KMN2"/>
    <mergeCell ref="KMO2:KMZ2"/>
    <mergeCell ref="KNA2:KNL2"/>
    <mergeCell ref="KNM2:KNX2"/>
    <mergeCell ref="KNY2:KOJ2"/>
    <mergeCell ref="KOK2:KOV2"/>
    <mergeCell ref="KJI2:KJT2"/>
    <mergeCell ref="KJU2:KKF2"/>
    <mergeCell ref="KKG2:KKR2"/>
    <mergeCell ref="KKS2:KLD2"/>
    <mergeCell ref="KLE2:KLP2"/>
    <mergeCell ref="KLQ2:KMB2"/>
    <mergeCell ref="KXE2:KXP2"/>
    <mergeCell ref="KXQ2:KYB2"/>
    <mergeCell ref="KYC2:KYN2"/>
    <mergeCell ref="KYO2:KYZ2"/>
    <mergeCell ref="KZA2:KZL2"/>
    <mergeCell ref="KZM2:KZX2"/>
    <mergeCell ref="KUK2:KUV2"/>
    <mergeCell ref="KUW2:KVH2"/>
    <mergeCell ref="KVI2:KVT2"/>
    <mergeCell ref="KVU2:KWF2"/>
    <mergeCell ref="KWG2:KWR2"/>
    <mergeCell ref="KWS2:KXD2"/>
    <mergeCell ref="KRQ2:KSB2"/>
    <mergeCell ref="KSC2:KSN2"/>
    <mergeCell ref="KSO2:KSZ2"/>
    <mergeCell ref="KTA2:KTL2"/>
    <mergeCell ref="KTM2:KTX2"/>
    <mergeCell ref="KTY2:KUJ2"/>
    <mergeCell ref="LFM2:LFX2"/>
    <mergeCell ref="LFY2:LGJ2"/>
    <mergeCell ref="LGK2:LGV2"/>
    <mergeCell ref="LGW2:LHH2"/>
    <mergeCell ref="LHI2:LHT2"/>
    <mergeCell ref="LHU2:LIF2"/>
    <mergeCell ref="LCS2:LDD2"/>
    <mergeCell ref="LDE2:LDP2"/>
    <mergeCell ref="LDQ2:LEB2"/>
    <mergeCell ref="LEC2:LEN2"/>
    <mergeCell ref="LEO2:LEZ2"/>
    <mergeCell ref="LFA2:LFL2"/>
    <mergeCell ref="KZY2:LAJ2"/>
    <mergeCell ref="LAK2:LAV2"/>
    <mergeCell ref="LAW2:LBH2"/>
    <mergeCell ref="LBI2:LBT2"/>
    <mergeCell ref="LBU2:LCF2"/>
    <mergeCell ref="LCG2:LCR2"/>
    <mergeCell ref="LNU2:LOF2"/>
    <mergeCell ref="LOG2:LOR2"/>
    <mergeCell ref="LOS2:LPD2"/>
    <mergeCell ref="LPE2:LPP2"/>
    <mergeCell ref="LPQ2:LQB2"/>
    <mergeCell ref="LQC2:LQN2"/>
    <mergeCell ref="LLA2:LLL2"/>
    <mergeCell ref="LLM2:LLX2"/>
    <mergeCell ref="LLY2:LMJ2"/>
    <mergeCell ref="LMK2:LMV2"/>
    <mergeCell ref="LMW2:LNH2"/>
    <mergeCell ref="LNI2:LNT2"/>
    <mergeCell ref="LIG2:LIR2"/>
    <mergeCell ref="LIS2:LJD2"/>
    <mergeCell ref="LJE2:LJP2"/>
    <mergeCell ref="LJQ2:LKB2"/>
    <mergeCell ref="LKC2:LKN2"/>
    <mergeCell ref="LKO2:LKZ2"/>
    <mergeCell ref="LWC2:LWN2"/>
    <mergeCell ref="LWO2:LWZ2"/>
    <mergeCell ref="LXA2:LXL2"/>
    <mergeCell ref="LXM2:LXX2"/>
    <mergeCell ref="LXY2:LYJ2"/>
    <mergeCell ref="LYK2:LYV2"/>
    <mergeCell ref="LTI2:LTT2"/>
    <mergeCell ref="LTU2:LUF2"/>
    <mergeCell ref="LUG2:LUR2"/>
    <mergeCell ref="LUS2:LVD2"/>
    <mergeCell ref="LVE2:LVP2"/>
    <mergeCell ref="LVQ2:LWB2"/>
    <mergeCell ref="LQO2:LQZ2"/>
    <mergeCell ref="LRA2:LRL2"/>
    <mergeCell ref="LRM2:LRX2"/>
    <mergeCell ref="LRY2:LSJ2"/>
    <mergeCell ref="LSK2:LSV2"/>
    <mergeCell ref="LSW2:LTH2"/>
    <mergeCell ref="MEK2:MEV2"/>
    <mergeCell ref="MEW2:MFH2"/>
    <mergeCell ref="MFI2:MFT2"/>
    <mergeCell ref="MFU2:MGF2"/>
    <mergeCell ref="MGG2:MGR2"/>
    <mergeCell ref="MGS2:MHD2"/>
    <mergeCell ref="MBQ2:MCB2"/>
    <mergeCell ref="MCC2:MCN2"/>
    <mergeCell ref="MCO2:MCZ2"/>
    <mergeCell ref="MDA2:MDL2"/>
    <mergeCell ref="MDM2:MDX2"/>
    <mergeCell ref="MDY2:MEJ2"/>
    <mergeCell ref="LYW2:LZH2"/>
    <mergeCell ref="LZI2:LZT2"/>
    <mergeCell ref="LZU2:MAF2"/>
    <mergeCell ref="MAG2:MAR2"/>
    <mergeCell ref="MAS2:MBD2"/>
    <mergeCell ref="MBE2:MBP2"/>
    <mergeCell ref="MMS2:MND2"/>
    <mergeCell ref="MNE2:MNP2"/>
    <mergeCell ref="MNQ2:MOB2"/>
    <mergeCell ref="MOC2:MON2"/>
    <mergeCell ref="MOO2:MOZ2"/>
    <mergeCell ref="MPA2:MPL2"/>
    <mergeCell ref="MJY2:MKJ2"/>
    <mergeCell ref="MKK2:MKV2"/>
    <mergeCell ref="MKW2:MLH2"/>
    <mergeCell ref="MLI2:MLT2"/>
    <mergeCell ref="MLU2:MMF2"/>
    <mergeCell ref="MMG2:MMR2"/>
    <mergeCell ref="MHE2:MHP2"/>
    <mergeCell ref="MHQ2:MIB2"/>
    <mergeCell ref="MIC2:MIN2"/>
    <mergeCell ref="MIO2:MIZ2"/>
    <mergeCell ref="MJA2:MJL2"/>
    <mergeCell ref="MJM2:MJX2"/>
    <mergeCell ref="MVA2:MVL2"/>
    <mergeCell ref="MVM2:MVX2"/>
    <mergeCell ref="MVY2:MWJ2"/>
    <mergeCell ref="MWK2:MWV2"/>
    <mergeCell ref="MWW2:MXH2"/>
    <mergeCell ref="MXI2:MXT2"/>
    <mergeCell ref="MSG2:MSR2"/>
    <mergeCell ref="MSS2:MTD2"/>
    <mergeCell ref="MTE2:MTP2"/>
    <mergeCell ref="MTQ2:MUB2"/>
    <mergeCell ref="MUC2:MUN2"/>
    <mergeCell ref="MUO2:MUZ2"/>
    <mergeCell ref="MPM2:MPX2"/>
    <mergeCell ref="MPY2:MQJ2"/>
    <mergeCell ref="MQK2:MQV2"/>
    <mergeCell ref="MQW2:MRH2"/>
    <mergeCell ref="MRI2:MRT2"/>
    <mergeCell ref="MRU2:MSF2"/>
    <mergeCell ref="NDI2:NDT2"/>
    <mergeCell ref="NDU2:NEF2"/>
    <mergeCell ref="NEG2:NER2"/>
    <mergeCell ref="NES2:NFD2"/>
    <mergeCell ref="NFE2:NFP2"/>
    <mergeCell ref="NFQ2:NGB2"/>
    <mergeCell ref="NAO2:NAZ2"/>
    <mergeCell ref="NBA2:NBL2"/>
    <mergeCell ref="NBM2:NBX2"/>
    <mergeCell ref="NBY2:NCJ2"/>
    <mergeCell ref="NCK2:NCV2"/>
    <mergeCell ref="NCW2:NDH2"/>
    <mergeCell ref="MXU2:MYF2"/>
    <mergeCell ref="MYG2:MYR2"/>
    <mergeCell ref="MYS2:MZD2"/>
    <mergeCell ref="MZE2:MZP2"/>
    <mergeCell ref="MZQ2:NAB2"/>
    <mergeCell ref="NAC2:NAN2"/>
    <mergeCell ref="NLQ2:NMB2"/>
    <mergeCell ref="NMC2:NMN2"/>
    <mergeCell ref="NMO2:NMZ2"/>
    <mergeCell ref="NNA2:NNL2"/>
    <mergeCell ref="NNM2:NNX2"/>
    <mergeCell ref="NNY2:NOJ2"/>
    <mergeCell ref="NIW2:NJH2"/>
    <mergeCell ref="NJI2:NJT2"/>
    <mergeCell ref="NJU2:NKF2"/>
    <mergeCell ref="NKG2:NKR2"/>
    <mergeCell ref="NKS2:NLD2"/>
    <mergeCell ref="NLE2:NLP2"/>
    <mergeCell ref="NGC2:NGN2"/>
    <mergeCell ref="NGO2:NGZ2"/>
    <mergeCell ref="NHA2:NHL2"/>
    <mergeCell ref="NHM2:NHX2"/>
    <mergeCell ref="NHY2:NIJ2"/>
    <mergeCell ref="NIK2:NIV2"/>
    <mergeCell ref="NTY2:NUJ2"/>
    <mergeCell ref="NUK2:NUV2"/>
    <mergeCell ref="NUW2:NVH2"/>
    <mergeCell ref="NVI2:NVT2"/>
    <mergeCell ref="NVU2:NWF2"/>
    <mergeCell ref="NWG2:NWR2"/>
    <mergeCell ref="NRE2:NRP2"/>
    <mergeCell ref="NRQ2:NSB2"/>
    <mergeCell ref="NSC2:NSN2"/>
    <mergeCell ref="NSO2:NSZ2"/>
    <mergeCell ref="NTA2:NTL2"/>
    <mergeCell ref="NTM2:NTX2"/>
    <mergeCell ref="NOK2:NOV2"/>
    <mergeCell ref="NOW2:NPH2"/>
    <mergeCell ref="NPI2:NPT2"/>
    <mergeCell ref="NPU2:NQF2"/>
    <mergeCell ref="NQG2:NQR2"/>
    <mergeCell ref="NQS2:NRD2"/>
    <mergeCell ref="OCG2:OCR2"/>
    <mergeCell ref="OCS2:ODD2"/>
    <mergeCell ref="ODE2:ODP2"/>
    <mergeCell ref="ODQ2:OEB2"/>
    <mergeCell ref="OEC2:OEN2"/>
    <mergeCell ref="OEO2:OEZ2"/>
    <mergeCell ref="NZM2:NZX2"/>
    <mergeCell ref="NZY2:OAJ2"/>
    <mergeCell ref="OAK2:OAV2"/>
    <mergeCell ref="OAW2:OBH2"/>
    <mergeCell ref="OBI2:OBT2"/>
    <mergeCell ref="OBU2:OCF2"/>
    <mergeCell ref="NWS2:NXD2"/>
    <mergeCell ref="NXE2:NXP2"/>
    <mergeCell ref="NXQ2:NYB2"/>
    <mergeCell ref="NYC2:NYN2"/>
    <mergeCell ref="NYO2:NYZ2"/>
    <mergeCell ref="NZA2:NZL2"/>
    <mergeCell ref="OKO2:OKZ2"/>
    <mergeCell ref="OLA2:OLL2"/>
    <mergeCell ref="OLM2:OLX2"/>
    <mergeCell ref="OLY2:OMJ2"/>
    <mergeCell ref="OMK2:OMV2"/>
    <mergeCell ref="OMW2:ONH2"/>
    <mergeCell ref="OHU2:OIF2"/>
    <mergeCell ref="OIG2:OIR2"/>
    <mergeCell ref="OIS2:OJD2"/>
    <mergeCell ref="OJE2:OJP2"/>
    <mergeCell ref="OJQ2:OKB2"/>
    <mergeCell ref="OKC2:OKN2"/>
    <mergeCell ref="OFA2:OFL2"/>
    <mergeCell ref="OFM2:OFX2"/>
    <mergeCell ref="OFY2:OGJ2"/>
    <mergeCell ref="OGK2:OGV2"/>
    <mergeCell ref="OGW2:OHH2"/>
    <mergeCell ref="OHI2:OHT2"/>
    <mergeCell ref="OSW2:OTH2"/>
    <mergeCell ref="OTI2:OTT2"/>
    <mergeCell ref="OTU2:OUF2"/>
    <mergeCell ref="OUG2:OUR2"/>
    <mergeCell ref="OUS2:OVD2"/>
    <mergeCell ref="OVE2:OVP2"/>
    <mergeCell ref="OQC2:OQN2"/>
    <mergeCell ref="OQO2:OQZ2"/>
    <mergeCell ref="ORA2:ORL2"/>
    <mergeCell ref="ORM2:ORX2"/>
    <mergeCell ref="ORY2:OSJ2"/>
    <mergeCell ref="OSK2:OSV2"/>
    <mergeCell ref="ONI2:ONT2"/>
    <mergeCell ref="ONU2:OOF2"/>
    <mergeCell ref="OOG2:OOR2"/>
    <mergeCell ref="OOS2:OPD2"/>
    <mergeCell ref="OPE2:OPP2"/>
    <mergeCell ref="OPQ2:OQB2"/>
    <mergeCell ref="PBE2:PBP2"/>
    <mergeCell ref="PBQ2:PCB2"/>
    <mergeCell ref="PCC2:PCN2"/>
    <mergeCell ref="PCO2:PCZ2"/>
    <mergeCell ref="PDA2:PDL2"/>
    <mergeCell ref="PDM2:PDX2"/>
    <mergeCell ref="OYK2:OYV2"/>
    <mergeCell ref="OYW2:OZH2"/>
    <mergeCell ref="OZI2:OZT2"/>
    <mergeCell ref="OZU2:PAF2"/>
    <mergeCell ref="PAG2:PAR2"/>
    <mergeCell ref="PAS2:PBD2"/>
    <mergeCell ref="OVQ2:OWB2"/>
    <mergeCell ref="OWC2:OWN2"/>
    <mergeCell ref="OWO2:OWZ2"/>
    <mergeCell ref="OXA2:OXL2"/>
    <mergeCell ref="OXM2:OXX2"/>
    <mergeCell ref="OXY2:OYJ2"/>
    <mergeCell ref="PJM2:PJX2"/>
    <mergeCell ref="PJY2:PKJ2"/>
    <mergeCell ref="PKK2:PKV2"/>
    <mergeCell ref="PKW2:PLH2"/>
    <mergeCell ref="PLI2:PLT2"/>
    <mergeCell ref="PLU2:PMF2"/>
    <mergeCell ref="PGS2:PHD2"/>
    <mergeCell ref="PHE2:PHP2"/>
    <mergeCell ref="PHQ2:PIB2"/>
    <mergeCell ref="PIC2:PIN2"/>
    <mergeCell ref="PIO2:PIZ2"/>
    <mergeCell ref="PJA2:PJL2"/>
    <mergeCell ref="PDY2:PEJ2"/>
    <mergeCell ref="PEK2:PEV2"/>
    <mergeCell ref="PEW2:PFH2"/>
    <mergeCell ref="PFI2:PFT2"/>
    <mergeCell ref="PFU2:PGF2"/>
    <mergeCell ref="PGG2:PGR2"/>
    <mergeCell ref="PRU2:PSF2"/>
    <mergeCell ref="PSG2:PSR2"/>
    <mergeCell ref="PSS2:PTD2"/>
    <mergeCell ref="PTE2:PTP2"/>
    <mergeCell ref="PTQ2:PUB2"/>
    <mergeCell ref="PUC2:PUN2"/>
    <mergeCell ref="PPA2:PPL2"/>
    <mergeCell ref="PPM2:PPX2"/>
    <mergeCell ref="PPY2:PQJ2"/>
    <mergeCell ref="PQK2:PQV2"/>
    <mergeCell ref="PQW2:PRH2"/>
    <mergeCell ref="PRI2:PRT2"/>
    <mergeCell ref="PMG2:PMR2"/>
    <mergeCell ref="PMS2:PND2"/>
    <mergeCell ref="PNE2:PNP2"/>
    <mergeCell ref="PNQ2:POB2"/>
    <mergeCell ref="POC2:PON2"/>
    <mergeCell ref="POO2:POZ2"/>
    <mergeCell ref="QAC2:QAN2"/>
    <mergeCell ref="QAO2:QAZ2"/>
    <mergeCell ref="QBA2:QBL2"/>
    <mergeCell ref="QBM2:QBX2"/>
    <mergeCell ref="QBY2:QCJ2"/>
    <mergeCell ref="QCK2:QCV2"/>
    <mergeCell ref="PXI2:PXT2"/>
    <mergeCell ref="PXU2:PYF2"/>
    <mergeCell ref="PYG2:PYR2"/>
    <mergeCell ref="PYS2:PZD2"/>
    <mergeCell ref="PZE2:PZP2"/>
    <mergeCell ref="PZQ2:QAB2"/>
    <mergeCell ref="PUO2:PUZ2"/>
    <mergeCell ref="PVA2:PVL2"/>
    <mergeCell ref="PVM2:PVX2"/>
    <mergeCell ref="PVY2:PWJ2"/>
    <mergeCell ref="PWK2:PWV2"/>
    <mergeCell ref="PWW2:PXH2"/>
    <mergeCell ref="QIK2:QIV2"/>
    <mergeCell ref="QIW2:QJH2"/>
    <mergeCell ref="QJI2:QJT2"/>
    <mergeCell ref="QJU2:QKF2"/>
    <mergeCell ref="QKG2:QKR2"/>
    <mergeCell ref="QKS2:QLD2"/>
    <mergeCell ref="QFQ2:QGB2"/>
    <mergeCell ref="QGC2:QGN2"/>
    <mergeCell ref="QGO2:QGZ2"/>
    <mergeCell ref="QHA2:QHL2"/>
    <mergeCell ref="QHM2:QHX2"/>
    <mergeCell ref="QHY2:QIJ2"/>
    <mergeCell ref="QCW2:QDH2"/>
    <mergeCell ref="QDI2:QDT2"/>
    <mergeCell ref="QDU2:QEF2"/>
    <mergeCell ref="QEG2:QER2"/>
    <mergeCell ref="QES2:QFD2"/>
    <mergeCell ref="QFE2:QFP2"/>
    <mergeCell ref="QQS2:QRD2"/>
    <mergeCell ref="QRE2:QRP2"/>
    <mergeCell ref="QRQ2:QSB2"/>
    <mergeCell ref="QSC2:QSN2"/>
    <mergeCell ref="QSO2:QSZ2"/>
    <mergeCell ref="QTA2:QTL2"/>
    <mergeCell ref="QNY2:QOJ2"/>
    <mergeCell ref="QOK2:QOV2"/>
    <mergeCell ref="QOW2:QPH2"/>
    <mergeCell ref="QPI2:QPT2"/>
    <mergeCell ref="QPU2:QQF2"/>
    <mergeCell ref="QQG2:QQR2"/>
    <mergeCell ref="QLE2:QLP2"/>
    <mergeCell ref="QLQ2:QMB2"/>
    <mergeCell ref="QMC2:QMN2"/>
    <mergeCell ref="QMO2:QMZ2"/>
    <mergeCell ref="QNA2:QNL2"/>
    <mergeCell ref="QNM2:QNX2"/>
    <mergeCell ref="QZA2:QZL2"/>
    <mergeCell ref="QZM2:QZX2"/>
    <mergeCell ref="QZY2:RAJ2"/>
    <mergeCell ref="RAK2:RAV2"/>
    <mergeCell ref="RAW2:RBH2"/>
    <mergeCell ref="RBI2:RBT2"/>
    <mergeCell ref="QWG2:QWR2"/>
    <mergeCell ref="QWS2:QXD2"/>
    <mergeCell ref="QXE2:QXP2"/>
    <mergeCell ref="QXQ2:QYB2"/>
    <mergeCell ref="QYC2:QYN2"/>
    <mergeCell ref="QYO2:QYZ2"/>
    <mergeCell ref="QTM2:QTX2"/>
    <mergeCell ref="QTY2:QUJ2"/>
    <mergeCell ref="QUK2:QUV2"/>
    <mergeCell ref="QUW2:QVH2"/>
    <mergeCell ref="QVI2:QVT2"/>
    <mergeCell ref="QVU2:QWF2"/>
    <mergeCell ref="RHI2:RHT2"/>
    <mergeCell ref="RHU2:RIF2"/>
    <mergeCell ref="RIG2:RIR2"/>
    <mergeCell ref="RIS2:RJD2"/>
    <mergeCell ref="RJE2:RJP2"/>
    <mergeCell ref="RJQ2:RKB2"/>
    <mergeCell ref="REO2:REZ2"/>
    <mergeCell ref="RFA2:RFL2"/>
    <mergeCell ref="RFM2:RFX2"/>
    <mergeCell ref="RFY2:RGJ2"/>
    <mergeCell ref="RGK2:RGV2"/>
    <mergeCell ref="RGW2:RHH2"/>
    <mergeCell ref="RBU2:RCF2"/>
    <mergeCell ref="RCG2:RCR2"/>
    <mergeCell ref="RCS2:RDD2"/>
    <mergeCell ref="RDE2:RDP2"/>
    <mergeCell ref="RDQ2:REB2"/>
    <mergeCell ref="REC2:REN2"/>
    <mergeCell ref="RPQ2:RQB2"/>
    <mergeCell ref="RQC2:RQN2"/>
    <mergeCell ref="RQO2:RQZ2"/>
    <mergeCell ref="RRA2:RRL2"/>
    <mergeCell ref="RRM2:RRX2"/>
    <mergeCell ref="RRY2:RSJ2"/>
    <mergeCell ref="RMW2:RNH2"/>
    <mergeCell ref="RNI2:RNT2"/>
    <mergeCell ref="RNU2:ROF2"/>
    <mergeCell ref="ROG2:ROR2"/>
    <mergeCell ref="ROS2:RPD2"/>
    <mergeCell ref="RPE2:RPP2"/>
    <mergeCell ref="RKC2:RKN2"/>
    <mergeCell ref="RKO2:RKZ2"/>
    <mergeCell ref="RLA2:RLL2"/>
    <mergeCell ref="RLM2:RLX2"/>
    <mergeCell ref="RLY2:RMJ2"/>
    <mergeCell ref="RMK2:RMV2"/>
    <mergeCell ref="RXY2:RYJ2"/>
    <mergeCell ref="RYK2:RYV2"/>
    <mergeCell ref="RYW2:RZH2"/>
    <mergeCell ref="RZI2:RZT2"/>
    <mergeCell ref="RZU2:SAF2"/>
    <mergeCell ref="SAG2:SAR2"/>
    <mergeCell ref="RVE2:RVP2"/>
    <mergeCell ref="RVQ2:RWB2"/>
    <mergeCell ref="RWC2:RWN2"/>
    <mergeCell ref="RWO2:RWZ2"/>
    <mergeCell ref="RXA2:RXL2"/>
    <mergeCell ref="RXM2:RXX2"/>
    <mergeCell ref="RSK2:RSV2"/>
    <mergeCell ref="RSW2:RTH2"/>
    <mergeCell ref="RTI2:RTT2"/>
    <mergeCell ref="RTU2:RUF2"/>
    <mergeCell ref="RUG2:RUR2"/>
    <mergeCell ref="RUS2:RVD2"/>
    <mergeCell ref="SGG2:SGR2"/>
    <mergeCell ref="SGS2:SHD2"/>
    <mergeCell ref="SHE2:SHP2"/>
    <mergeCell ref="SHQ2:SIB2"/>
    <mergeCell ref="SIC2:SIN2"/>
    <mergeCell ref="SIO2:SIZ2"/>
    <mergeCell ref="SDM2:SDX2"/>
    <mergeCell ref="SDY2:SEJ2"/>
    <mergeCell ref="SEK2:SEV2"/>
    <mergeCell ref="SEW2:SFH2"/>
    <mergeCell ref="SFI2:SFT2"/>
    <mergeCell ref="SFU2:SGF2"/>
    <mergeCell ref="SAS2:SBD2"/>
    <mergeCell ref="SBE2:SBP2"/>
    <mergeCell ref="SBQ2:SCB2"/>
    <mergeCell ref="SCC2:SCN2"/>
    <mergeCell ref="SCO2:SCZ2"/>
    <mergeCell ref="SDA2:SDL2"/>
    <mergeCell ref="SOO2:SOZ2"/>
    <mergeCell ref="SPA2:SPL2"/>
    <mergeCell ref="SPM2:SPX2"/>
    <mergeCell ref="SPY2:SQJ2"/>
    <mergeCell ref="SQK2:SQV2"/>
    <mergeCell ref="SQW2:SRH2"/>
    <mergeCell ref="SLU2:SMF2"/>
    <mergeCell ref="SMG2:SMR2"/>
    <mergeCell ref="SMS2:SND2"/>
    <mergeCell ref="SNE2:SNP2"/>
    <mergeCell ref="SNQ2:SOB2"/>
    <mergeCell ref="SOC2:SON2"/>
    <mergeCell ref="SJA2:SJL2"/>
    <mergeCell ref="SJM2:SJX2"/>
    <mergeCell ref="SJY2:SKJ2"/>
    <mergeCell ref="SKK2:SKV2"/>
    <mergeCell ref="SKW2:SLH2"/>
    <mergeCell ref="SLI2:SLT2"/>
    <mergeCell ref="SWW2:SXH2"/>
    <mergeCell ref="SXI2:SXT2"/>
    <mergeCell ref="SXU2:SYF2"/>
    <mergeCell ref="SYG2:SYR2"/>
    <mergeCell ref="SYS2:SZD2"/>
    <mergeCell ref="SZE2:SZP2"/>
    <mergeCell ref="SUC2:SUN2"/>
    <mergeCell ref="SUO2:SUZ2"/>
    <mergeCell ref="SVA2:SVL2"/>
    <mergeCell ref="SVM2:SVX2"/>
    <mergeCell ref="SVY2:SWJ2"/>
    <mergeCell ref="SWK2:SWV2"/>
    <mergeCell ref="SRI2:SRT2"/>
    <mergeCell ref="SRU2:SSF2"/>
    <mergeCell ref="SSG2:SSR2"/>
    <mergeCell ref="SSS2:STD2"/>
    <mergeCell ref="STE2:STP2"/>
    <mergeCell ref="STQ2:SUB2"/>
    <mergeCell ref="TFE2:TFP2"/>
    <mergeCell ref="TFQ2:TGB2"/>
    <mergeCell ref="TGC2:TGN2"/>
    <mergeCell ref="TGO2:TGZ2"/>
    <mergeCell ref="THA2:THL2"/>
    <mergeCell ref="THM2:THX2"/>
    <mergeCell ref="TCK2:TCV2"/>
    <mergeCell ref="TCW2:TDH2"/>
    <mergeCell ref="TDI2:TDT2"/>
    <mergeCell ref="TDU2:TEF2"/>
    <mergeCell ref="TEG2:TER2"/>
    <mergeCell ref="TES2:TFD2"/>
    <mergeCell ref="SZQ2:TAB2"/>
    <mergeCell ref="TAC2:TAN2"/>
    <mergeCell ref="TAO2:TAZ2"/>
    <mergeCell ref="TBA2:TBL2"/>
    <mergeCell ref="TBM2:TBX2"/>
    <mergeCell ref="TBY2:TCJ2"/>
    <mergeCell ref="TNM2:TNX2"/>
    <mergeCell ref="TNY2:TOJ2"/>
    <mergeCell ref="TOK2:TOV2"/>
    <mergeCell ref="TOW2:TPH2"/>
    <mergeCell ref="TPI2:TPT2"/>
    <mergeCell ref="TPU2:TQF2"/>
    <mergeCell ref="TKS2:TLD2"/>
    <mergeCell ref="TLE2:TLP2"/>
    <mergeCell ref="TLQ2:TMB2"/>
    <mergeCell ref="TMC2:TMN2"/>
    <mergeCell ref="TMO2:TMZ2"/>
    <mergeCell ref="TNA2:TNL2"/>
    <mergeCell ref="THY2:TIJ2"/>
    <mergeCell ref="TIK2:TIV2"/>
    <mergeCell ref="TIW2:TJH2"/>
    <mergeCell ref="TJI2:TJT2"/>
    <mergeCell ref="TJU2:TKF2"/>
    <mergeCell ref="TKG2:TKR2"/>
    <mergeCell ref="TVU2:TWF2"/>
    <mergeCell ref="TWG2:TWR2"/>
    <mergeCell ref="TWS2:TXD2"/>
    <mergeCell ref="TXE2:TXP2"/>
    <mergeCell ref="TXQ2:TYB2"/>
    <mergeCell ref="TYC2:TYN2"/>
    <mergeCell ref="TTA2:TTL2"/>
    <mergeCell ref="TTM2:TTX2"/>
    <mergeCell ref="TTY2:TUJ2"/>
    <mergeCell ref="TUK2:TUV2"/>
    <mergeCell ref="TUW2:TVH2"/>
    <mergeCell ref="TVI2:TVT2"/>
    <mergeCell ref="TQG2:TQR2"/>
    <mergeCell ref="TQS2:TRD2"/>
    <mergeCell ref="TRE2:TRP2"/>
    <mergeCell ref="TRQ2:TSB2"/>
    <mergeCell ref="TSC2:TSN2"/>
    <mergeCell ref="TSO2:TSZ2"/>
    <mergeCell ref="UEC2:UEN2"/>
    <mergeCell ref="UEO2:UEZ2"/>
    <mergeCell ref="UFA2:UFL2"/>
    <mergeCell ref="UFM2:UFX2"/>
    <mergeCell ref="UFY2:UGJ2"/>
    <mergeCell ref="UGK2:UGV2"/>
    <mergeCell ref="UBI2:UBT2"/>
    <mergeCell ref="UBU2:UCF2"/>
    <mergeCell ref="UCG2:UCR2"/>
    <mergeCell ref="UCS2:UDD2"/>
    <mergeCell ref="UDE2:UDP2"/>
    <mergeCell ref="UDQ2:UEB2"/>
    <mergeCell ref="TYO2:TYZ2"/>
    <mergeCell ref="TZA2:TZL2"/>
    <mergeCell ref="TZM2:TZX2"/>
    <mergeCell ref="TZY2:UAJ2"/>
    <mergeCell ref="UAK2:UAV2"/>
    <mergeCell ref="UAW2:UBH2"/>
    <mergeCell ref="UMK2:UMV2"/>
    <mergeCell ref="UMW2:UNH2"/>
    <mergeCell ref="UNI2:UNT2"/>
    <mergeCell ref="UNU2:UOF2"/>
    <mergeCell ref="UOG2:UOR2"/>
    <mergeCell ref="UOS2:UPD2"/>
    <mergeCell ref="UJQ2:UKB2"/>
    <mergeCell ref="UKC2:UKN2"/>
    <mergeCell ref="UKO2:UKZ2"/>
    <mergeCell ref="ULA2:ULL2"/>
    <mergeCell ref="ULM2:ULX2"/>
    <mergeCell ref="ULY2:UMJ2"/>
    <mergeCell ref="UGW2:UHH2"/>
    <mergeCell ref="UHI2:UHT2"/>
    <mergeCell ref="UHU2:UIF2"/>
    <mergeCell ref="UIG2:UIR2"/>
    <mergeCell ref="UIS2:UJD2"/>
    <mergeCell ref="UJE2:UJP2"/>
    <mergeCell ref="UUS2:UVD2"/>
    <mergeCell ref="UVE2:UVP2"/>
    <mergeCell ref="UVQ2:UWB2"/>
    <mergeCell ref="UWC2:UWN2"/>
    <mergeCell ref="UWO2:UWZ2"/>
    <mergeCell ref="UXA2:UXL2"/>
    <mergeCell ref="URY2:USJ2"/>
    <mergeCell ref="USK2:USV2"/>
    <mergeCell ref="USW2:UTH2"/>
    <mergeCell ref="UTI2:UTT2"/>
    <mergeCell ref="UTU2:UUF2"/>
    <mergeCell ref="UUG2:UUR2"/>
    <mergeCell ref="UPE2:UPP2"/>
    <mergeCell ref="UPQ2:UQB2"/>
    <mergeCell ref="UQC2:UQN2"/>
    <mergeCell ref="UQO2:UQZ2"/>
    <mergeCell ref="URA2:URL2"/>
    <mergeCell ref="URM2:URX2"/>
    <mergeCell ref="VDA2:VDL2"/>
    <mergeCell ref="VDM2:VDX2"/>
    <mergeCell ref="VDY2:VEJ2"/>
    <mergeCell ref="VEK2:VEV2"/>
    <mergeCell ref="VEW2:VFH2"/>
    <mergeCell ref="VFI2:VFT2"/>
    <mergeCell ref="VAG2:VAR2"/>
    <mergeCell ref="VAS2:VBD2"/>
    <mergeCell ref="VBE2:VBP2"/>
    <mergeCell ref="VBQ2:VCB2"/>
    <mergeCell ref="VCC2:VCN2"/>
    <mergeCell ref="VCO2:VCZ2"/>
    <mergeCell ref="UXM2:UXX2"/>
    <mergeCell ref="UXY2:UYJ2"/>
    <mergeCell ref="UYK2:UYV2"/>
    <mergeCell ref="UYW2:UZH2"/>
    <mergeCell ref="UZI2:UZT2"/>
    <mergeCell ref="UZU2:VAF2"/>
    <mergeCell ref="VLI2:VLT2"/>
    <mergeCell ref="VLU2:VMF2"/>
    <mergeCell ref="VMG2:VMR2"/>
    <mergeCell ref="VMS2:VND2"/>
    <mergeCell ref="VNE2:VNP2"/>
    <mergeCell ref="VNQ2:VOB2"/>
    <mergeCell ref="VIO2:VIZ2"/>
    <mergeCell ref="VJA2:VJL2"/>
    <mergeCell ref="VJM2:VJX2"/>
    <mergeCell ref="VJY2:VKJ2"/>
    <mergeCell ref="VKK2:VKV2"/>
    <mergeCell ref="VKW2:VLH2"/>
    <mergeCell ref="VFU2:VGF2"/>
    <mergeCell ref="VGG2:VGR2"/>
    <mergeCell ref="VGS2:VHD2"/>
    <mergeCell ref="VHE2:VHP2"/>
    <mergeCell ref="VHQ2:VIB2"/>
    <mergeCell ref="VIC2:VIN2"/>
    <mergeCell ref="VTQ2:VUB2"/>
    <mergeCell ref="VUC2:VUN2"/>
    <mergeCell ref="VUO2:VUZ2"/>
    <mergeCell ref="VVA2:VVL2"/>
    <mergeCell ref="VVM2:VVX2"/>
    <mergeCell ref="VVY2:VWJ2"/>
    <mergeCell ref="VQW2:VRH2"/>
    <mergeCell ref="VRI2:VRT2"/>
    <mergeCell ref="VRU2:VSF2"/>
    <mergeCell ref="VSG2:VSR2"/>
    <mergeCell ref="VSS2:VTD2"/>
    <mergeCell ref="VTE2:VTP2"/>
    <mergeCell ref="VOC2:VON2"/>
    <mergeCell ref="VOO2:VOZ2"/>
    <mergeCell ref="VPA2:VPL2"/>
    <mergeCell ref="VPM2:VPX2"/>
    <mergeCell ref="VPY2:VQJ2"/>
    <mergeCell ref="VQK2:VQV2"/>
    <mergeCell ref="WBY2:WCJ2"/>
    <mergeCell ref="WCK2:WCV2"/>
    <mergeCell ref="WCW2:WDH2"/>
    <mergeCell ref="WDI2:WDT2"/>
    <mergeCell ref="WDU2:WEF2"/>
    <mergeCell ref="WEG2:WER2"/>
    <mergeCell ref="VZE2:VZP2"/>
    <mergeCell ref="VZQ2:WAB2"/>
    <mergeCell ref="WAC2:WAN2"/>
    <mergeCell ref="WAO2:WAZ2"/>
    <mergeCell ref="WBA2:WBL2"/>
    <mergeCell ref="WBM2:WBX2"/>
    <mergeCell ref="VWK2:VWV2"/>
    <mergeCell ref="VWW2:VXH2"/>
    <mergeCell ref="VXI2:VXT2"/>
    <mergeCell ref="VXU2:VYF2"/>
    <mergeCell ref="VYG2:VYR2"/>
    <mergeCell ref="VYS2:VZD2"/>
    <mergeCell ref="WKG2:WKR2"/>
    <mergeCell ref="WKS2:WLD2"/>
    <mergeCell ref="WLE2:WLP2"/>
    <mergeCell ref="WLQ2:WMB2"/>
    <mergeCell ref="WMC2:WMN2"/>
    <mergeCell ref="WMO2:WMZ2"/>
    <mergeCell ref="WHM2:WHX2"/>
    <mergeCell ref="WHY2:WIJ2"/>
    <mergeCell ref="WIK2:WIV2"/>
    <mergeCell ref="WIW2:WJH2"/>
    <mergeCell ref="WJI2:WJT2"/>
    <mergeCell ref="WJU2:WKF2"/>
    <mergeCell ref="WES2:WFD2"/>
    <mergeCell ref="WFE2:WFP2"/>
    <mergeCell ref="WFQ2:WGB2"/>
    <mergeCell ref="WGC2:WGN2"/>
    <mergeCell ref="WGO2:WGZ2"/>
    <mergeCell ref="WHA2:WHL2"/>
    <mergeCell ref="WWG2:WWR2"/>
    <mergeCell ref="WWS2:WXD2"/>
    <mergeCell ref="WXE2:WXP2"/>
    <mergeCell ref="WXQ2:WYB2"/>
    <mergeCell ref="WSO2:WSZ2"/>
    <mergeCell ref="WTA2:WTL2"/>
    <mergeCell ref="WTM2:WTX2"/>
    <mergeCell ref="WTY2:WUJ2"/>
    <mergeCell ref="WUK2:WUV2"/>
    <mergeCell ref="WUW2:WVH2"/>
    <mergeCell ref="WPU2:WQF2"/>
    <mergeCell ref="WQG2:WQR2"/>
    <mergeCell ref="WQS2:WRD2"/>
    <mergeCell ref="WRE2:WRP2"/>
    <mergeCell ref="WRQ2:WSB2"/>
    <mergeCell ref="WSC2:WSN2"/>
    <mergeCell ref="WNA2:WNL2"/>
    <mergeCell ref="WNM2:WNX2"/>
    <mergeCell ref="WNY2:WOJ2"/>
    <mergeCell ref="WOK2:WOV2"/>
    <mergeCell ref="WOW2:WPH2"/>
    <mergeCell ref="WPI2:WPT2"/>
    <mergeCell ref="B26:B31"/>
    <mergeCell ref="G26:G31"/>
    <mergeCell ref="B33:B38"/>
    <mergeCell ref="G33:G38"/>
    <mergeCell ref="B42:J45"/>
    <mergeCell ref="B10:E10"/>
    <mergeCell ref="G10:J10"/>
    <mergeCell ref="B12:B17"/>
    <mergeCell ref="G12:G17"/>
    <mergeCell ref="B19:B24"/>
    <mergeCell ref="G19:G24"/>
    <mergeCell ref="XDQ2:XEB2"/>
    <mergeCell ref="XEC2:XEN2"/>
    <mergeCell ref="XEO2:XEZ2"/>
    <mergeCell ref="XFA2:XFD2"/>
    <mergeCell ref="D4:E4"/>
    <mergeCell ref="G5:G6"/>
    <mergeCell ref="H5:H6"/>
    <mergeCell ref="XAW2:XBH2"/>
    <mergeCell ref="XBI2:XBT2"/>
    <mergeCell ref="XBU2:XCF2"/>
    <mergeCell ref="XCG2:XCR2"/>
    <mergeCell ref="XCS2:XDD2"/>
    <mergeCell ref="XDE2:XDP2"/>
    <mergeCell ref="WYC2:WYN2"/>
    <mergeCell ref="WYO2:WYZ2"/>
    <mergeCell ref="WZA2:WZL2"/>
    <mergeCell ref="WZM2:WZX2"/>
    <mergeCell ref="WZY2:XAJ2"/>
    <mergeCell ref="XAK2:XAV2"/>
    <mergeCell ref="WVI2:WVT2"/>
    <mergeCell ref="WVU2:WWF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1F00-C3D0-424F-A064-6273AC465290}">
  <dimension ref="A1:EH33"/>
  <sheetViews>
    <sheetView zoomScale="90" zoomScaleNormal="90" workbookViewId="0">
      <selection activeCell="D10" sqref="D10"/>
    </sheetView>
  </sheetViews>
  <sheetFormatPr defaultColWidth="8.81640625" defaultRowHeight="15" customHeight="1" x14ac:dyDescent="0.35"/>
  <cols>
    <col min="1" max="1" width="5.81640625" style="3" customWidth="1"/>
    <col min="2" max="2" width="58.81640625" style="3" customWidth="1"/>
    <col min="3" max="3" width="21.453125" style="3" customWidth="1"/>
    <col min="4" max="4" width="30.54296875" style="3" bestFit="1" customWidth="1"/>
    <col min="5" max="5" width="15.453125" style="3" bestFit="1" customWidth="1"/>
    <col min="6" max="6" width="19.81640625" style="3" bestFit="1" customWidth="1"/>
    <col min="7" max="7" width="17.453125" style="3" bestFit="1" customWidth="1"/>
    <col min="8" max="8" width="20" style="3" customWidth="1"/>
    <col min="9" max="9" width="27.81640625" style="3" customWidth="1"/>
    <col min="10" max="10" width="15.1796875" style="3" customWidth="1"/>
    <col min="11" max="11" width="14.81640625" style="3" bestFit="1" customWidth="1"/>
    <col min="12" max="12" width="14.1796875" style="3" customWidth="1"/>
    <col min="13" max="13" width="14.08984375" style="3" bestFit="1" customWidth="1"/>
    <col min="14" max="14" width="13.54296875" style="3" customWidth="1"/>
    <col min="15" max="15" width="22.1796875" style="3" hidden="1" customWidth="1"/>
    <col min="16" max="16" width="48.36328125" style="3" hidden="1" customWidth="1"/>
    <col min="17" max="17" width="22.453125" style="3" hidden="1" customWidth="1"/>
    <col min="18" max="18" width="22.1796875" style="3" hidden="1" customWidth="1"/>
    <col min="19" max="19" width="8.81640625" style="3" hidden="1" customWidth="1"/>
    <col min="20" max="20" width="9.54296875" style="3" hidden="1" customWidth="1"/>
    <col min="21" max="21" width="49.81640625" style="3" hidden="1" customWidth="1"/>
    <col min="22" max="22" width="19.1796875" style="3" hidden="1" customWidth="1"/>
    <col min="23" max="23" width="13" style="3" hidden="1" customWidth="1"/>
    <col min="24" max="28" width="8.81640625" style="3" hidden="1" customWidth="1"/>
    <col min="29" max="32" width="8.81640625" style="3" customWidth="1"/>
    <col min="33" max="16384" width="8.81640625" style="3"/>
  </cols>
  <sheetData>
    <row r="1" spans="2:26" ht="14.5" x14ac:dyDescent="0.35"/>
    <row r="2" spans="2:26" ht="30.5" customHeight="1" x14ac:dyDescent="0.35">
      <c r="B2" s="894" t="s">
        <v>398</v>
      </c>
      <c r="C2" s="892" t="s">
        <v>399</v>
      </c>
      <c r="D2" s="892"/>
    </row>
    <row r="3" spans="2:26" ht="14.5" x14ac:dyDescent="0.35">
      <c r="B3" s="894"/>
      <c r="C3" s="65" t="s">
        <v>92</v>
      </c>
      <c r="D3" s="65" t="s">
        <v>400</v>
      </c>
    </row>
    <row r="4" spans="2:26" ht="29" x14ac:dyDescent="0.35">
      <c r="B4" s="42" t="s">
        <v>401</v>
      </c>
      <c r="C4" s="67">
        <v>0.95</v>
      </c>
      <c r="D4" s="67">
        <v>0.4</v>
      </c>
      <c r="K4" s="71"/>
      <c r="O4" s="76"/>
      <c r="P4" s="54" t="s">
        <v>442</v>
      </c>
    </row>
    <row r="5" spans="2:26" ht="29" x14ac:dyDescent="0.35">
      <c r="B5" s="42" t="s">
        <v>402</v>
      </c>
      <c r="C5" s="67">
        <v>0.75</v>
      </c>
      <c r="D5" s="67">
        <v>0.3</v>
      </c>
      <c r="I5" s="75"/>
    </row>
    <row r="6" spans="2:26" ht="14.5" x14ac:dyDescent="0.35">
      <c r="B6" s="66" t="s">
        <v>95</v>
      </c>
      <c r="C6" s="67">
        <v>0.75</v>
      </c>
      <c r="D6" s="67">
        <v>0.15</v>
      </c>
      <c r="P6" s="84"/>
    </row>
    <row r="7" spans="2:26" thickBot="1" x14ac:dyDescent="0.4">
      <c r="O7" s="85"/>
      <c r="P7" s="84"/>
      <c r="Q7" s="121" t="s">
        <v>428</v>
      </c>
      <c r="U7" s="3" t="s">
        <v>443</v>
      </c>
    </row>
    <row r="8" spans="2:26" thickBot="1" x14ac:dyDescent="0.4">
      <c r="B8" s="893" t="s">
        <v>403</v>
      </c>
      <c r="C8" s="893"/>
      <c r="D8" s="893"/>
      <c r="O8" s="3" t="s">
        <v>443</v>
      </c>
      <c r="P8" s="186" t="e">
        <f>R18/(($D$27*(1+$D$27)^('Pro forma – Résidentiel'!$G$79*12))/((1+$D$27)^('Pro forma – Résidentiel'!$G$79*12)-1))</f>
        <v>#DIV/0!</v>
      </c>
      <c r="Q8" s="187">
        <f>-PV(D27,600,Q18/12)</f>
        <v>0</v>
      </c>
      <c r="S8" s="120">
        <v>1</v>
      </c>
      <c r="T8" s="118">
        <f>((($P$15+$P$16)/S8)-$P$20-$P$19)/12</f>
        <v>0</v>
      </c>
      <c r="U8" s="119" t="e">
        <f>T8/(($D$27*(1+$D$27)^('Pro forma – Résidentiel'!$G$79*12))/((1+$D$27)^('Pro forma – Résidentiel'!$G$79*12)-1))</f>
        <v>#DIV/0!</v>
      </c>
      <c r="V8" s="86"/>
    </row>
    <row r="9" spans="2:26" ht="14.5" x14ac:dyDescent="0.35">
      <c r="B9" s="895" t="s">
        <v>404</v>
      </c>
      <c r="C9" s="895"/>
      <c r="D9" s="65"/>
      <c r="O9" s="175" t="s">
        <v>444</v>
      </c>
      <c r="P9" s="174" t="e">
        <f>-PMT(((('Pro forma – Résidentiel'!$G$78/2)+1)^(1/6))-1, 'Pro forma – Résidentiel'!$G$79*12, P8, 0, 0)</f>
        <v>#DIV/0!</v>
      </c>
      <c r="Q9" s="150"/>
      <c r="S9" s="3">
        <v>1.01</v>
      </c>
      <c r="T9" s="72">
        <f t="shared" ref="T9:T23" si="0">((($P$15+$P$16)/S9)-$P$20-$P$19)/12</f>
        <v>0</v>
      </c>
      <c r="U9" s="87" t="e">
        <f>T9/(($D$27*(1+$D$27)^('Pro forma – Résidentiel'!$G$79*12))/((1+$D$27)^('Pro forma – Résidentiel'!$G$79*12)-1))</f>
        <v>#DIV/0!</v>
      </c>
      <c r="V9" s="86"/>
    </row>
    <row r="10" spans="2:26" ht="14.5" x14ac:dyDescent="0.35">
      <c r="B10" s="889" t="s">
        <v>405</v>
      </c>
      <c r="C10" s="889"/>
      <c r="D10" s="160">
        <f>'Budget de l’ensemble'!E34</f>
        <v>0</v>
      </c>
      <c r="F10" s="53"/>
      <c r="G10" s="83"/>
      <c r="O10" s="175" t="s">
        <v>445</v>
      </c>
      <c r="P10" s="174" t="e">
        <f>P9*12</f>
        <v>#DIV/0!</v>
      </c>
      <c r="Q10" s="150"/>
      <c r="S10" s="72">
        <v>1.02</v>
      </c>
      <c r="T10" s="72">
        <f t="shared" si="0"/>
        <v>0</v>
      </c>
      <c r="U10" s="87" t="e">
        <f>T10/(($D$27*(1+$D$27)^('Pro forma – Résidentiel'!$G$79*12))/((1+$D$27)^('Pro forma – Résidentiel'!$G$79*12)-1))</f>
        <v>#DIV/0!</v>
      </c>
      <c r="V10" s="86"/>
    </row>
    <row r="11" spans="2:26" ht="14.5" x14ac:dyDescent="0.35">
      <c r="B11" s="889" t="s">
        <v>406</v>
      </c>
      <c r="C11" s="889"/>
      <c r="D11" s="160" t="e">
        <f>'Budget de l’ensemble'!E20*'Grille de notation'!F104</f>
        <v>#VALUE!</v>
      </c>
      <c r="S11" s="3">
        <v>1.03</v>
      </c>
      <c r="T11" s="72">
        <f t="shared" si="0"/>
        <v>0</v>
      </c>
      <c r="U11" s="87" t="e">
        <f>T11/(($D$27*(1+$D$27)^('Pro forma – Résidentiel'!$G$79*12))/((1+$D$27)^('Pro forma – Résidentiel'!$G$79*12)-1))</f>
        <v>#DIV/0!</v>
      </c>
      <c r="V11" s="86"/>
    </row>
    <row r="12" spans="2:26" thickBot="1" x14ac:dyDescent="0.4">
      <c r="B12" s="886" t="s">
        <v>407</v>
      </c>
      <c r="C12" s="886"/>
      <c r="D12" s="160" t="e">
        <f>VLOOKUP('Budget de l’ensemble'!$E$55,B28:C31,2,FALSE)</f>
        <v>#DIV/0!</v>
      </c>
      <c r="F12" s="53"/>
      <c r="G12" s="53"/>
      <c r="S12" s="72">
        <v>1.04</v>
      </c>
      <c r="T12" s="72">
        <f t="shared" si="0"/>
        <v>0</v>
      </c>
      <c r="U12" s="87" t="e">
        <f>T12/(($D$27*(1+$D$27)^('Pro forma – Résidentiel'!$G$79*12))/((1+$D$27)^('Pro forma – Résidentiel'!$G$79*12)-1))</f>
        <v>#DIV/0!</v>
      </c>
      <c r="V12" s="86"/>
      <c r="W12" s="891" t="s">
        <v>456</v>
      </c>
      <c r="X12" s="891"/>
      <c r="Y12" s="891"/>
      <c r="Z12" s="891"/>
    </row>
    <row r="13" spans="2:26" thickBot="1" x14ac:dyDescent="0.4">
      <c r="B13" s="890" t="s">
        <v>408</v>
      </c>
      <c r="C13" s="890"/>
      <c r="D13" s="161" t="e">
        <f>MIN(D10:E12)</f>
        <v>#VALUE!</v>
      </c>
      <c r="F13" s="53"/>
      <c r="G13" s="83"/>
      <c r="S13" s="117">
        <v>1.05</v>
      </c>
      <c r="T13" s="118">
        <f t="shared" si="0"/>
        <v>0</v>
      </c>
      <c r="U13" s="119" t="e">
        <f>T13/(($D$27*(1+$D$27)^('Pro forma – Résidentiel'!$G$79*12))/((1+$D$27)^('Pro forma – Résidentiel'!$G$79*12)-1))</f>
        <v>#DIV/0!</v>
      </c>
      <c r="V13" s="86"/>
    </row>
    <row r="14" spans="2:26" ht="14.5" x14ac:dyDescent="0.35">
      <c r="C14" s="18"/>
      <c r="F14" s="53"/>
      <c r="G14" s="83"/>
      <c r="O14" s="3" t="s">
        <v>446</v>
      </c>
      <c r="P14" s="72">
        <f>'Budget de l’ensemble'!E55</f>
        <v>1</v>
      </c>
      <c r="S14" s="72">
        <v>1.06</v>
      </c>
      <c r="T14" s="72">
        <f t="shared" si="0"/>
        <v>0</v>
      </c>
      <c r="U14" s="87" t="e">
        <f>T14/(($D$27*(1+$D$27)^('Pro forma – Résidentiel'!$G$79*12))/((1+$D$27)^('Pro forma – Résidentiel'!$G$79*12)-1))</f>
        <v>#DIV/0!</v>
      </c>
      <c r="V14" s="86"/>
      <c r="W14" s="74" t="s">
        <v>457</v>
      </c>
      <c r="X14" s="3" t="s">
        <v>458</v>
      </c>
      <c r="Y14" s="73">
        <v>1.1000000000000001</v>
      </c>
    </row>
    <row r="15" spans="2:26" ht="14.5" x14ac:dyDescent="0.35">
      <c r="B15" s="887" t="s">
        <v>409</v>
      </c>
      <c r="C15" s="887"/>
      <c r="D15" s="887"/>
      <c r="E15" s="92"/>
      <c r="F15" s="53"/>
      <c r="G15" s="83"/>
      <c r="O15" s="3" t="s">
        <v>447</v>
      </c>
      <c r="P15" s="59">
        <f>'Pro forma – Résidentiel'!G72</f>
        <v>0</v>
      </c>
      <c r="S15" s="3">
        <v>1.07</v>
      </c>
      <c r="T15" s="72">
        <f t="shared" si="0"/>
        <v>0</v>
      </c>
      <c r="U15" s="87" t="e">
        <f>T15/(($D$27*(1+$D$27)^('Pro forma – Résidentiel'!$G$79*12))/((1+$D$27)^('Pro forma – Résidentiel'!$G$79*12)-1))</f>
        <v>#DIV/0!</v>
      </c>
      <c r="V15" s="86"/>
      <c r="W15" s="3" t="s">
        <v>459</v>
      </c>
    </row>
    <row r="16" spans="2:26" ht="29" x14ac:dyDescent="0.35">
      <c r="B16" s="185" t="s">
        <v>410</v>
      </c>
      <c r="C16" s="160" t="e">
        <f>(('Pro forma – Non résidentiel'!G58)/1.4/12)/(((1+(('Pro forma – Résidentiel'!G78*100)/200))^(1/6)-1)/(1-((1+('Pro forma – Résidentiel'!G78*100)/200)^(1/6))^(-12*'Pro forma – Résidentiel'!G79)))</f>
        <v>#DIV/0!</v>
      </c>
      <c r="D16" s="177"/>
      <c r="F16" s="53"/>
      <c r="O16" s="3" t="s">
        <v>448</v>
      </c>
      <c r="P16" s="81">
        <f>IF('Pro forma – Non résidentiel'!C4=0%,0,'Pro forma – Non résidentiel'!G58)</f>
        <v>0</v>
      </c>
      <c r="S16" s="72">
        <v>1.08</v>
      </c>
      <c r="T16" s="72">
        <f t="shared" si="0"/>
        <v>0</v>
      </c>
      <c r="U16" s="87" t="e">
        <f>T16/(($D$27*(1+$D$27)^('Pro forma – Résidentiel'!$G$79*12))/((1+$D$27)^('Pro forma – Résidentiel'!$G$79*12)-1))</f>
        <v>#DIV/0!</v>
      </c>
      <c r="V16" s="86"/>
    </row>
    <row r="17" spans="1:138" ht="44" thickBot="1" x14ac:dyDescent="0.4">
      <c r="B17" s="68" t="s">
        <v>411</v>
      </c>
      <c r="C17" s="160">
        <f>'Pro forma – Non résidentiel'!C20</f>
        <v>0</v>
      </c>
      <c r="D17" s="177"/>
      <c r="F17" s="53"/>
      <c r="P17" s="81"/>
      <c r="Q17" s="88" t="s">
        <v>454</v>
      </c>
      <c r="R17" s="88" t="s">
        <v>455</v>
      </c>
      <c r="S17" s="3">
        <v>1.0900000000000001</v>
      </c>
      <c r="T17" s="72">
        <f t="shared" si="0"/>
        <v>0</v>
      </c>
      <c r="U17" s="87" t="e">
        <f>T17/(($D$27*(1+$D$27)^('Pro forma – Résidentiel'!$G$79*12))/((1+$D$27)^('Pro forma – Résidentiel'!$G$79*12)-1))</f>
        <v>#DIV/0!</v>
      </c>
      <c r="V17" s="86"/>
      <c r="W17" s="3" t="s">
        <v>460</v>
      </c>
      <c r="X17" s="3" t="s">
        <v>458</v>
      </c>
      <c r="Y17" s="3" t="s">
        <v>461</v>
      </c>
    </row>
    <row r="18" spans="1:138" thickBot="1" x14ac:dyDescent="0.4">
      <c r="B18" s="890" t="s">
        <v>412</v>
      </c>
      <c r="C18" s="890"/>
      <c r="D18" s="180" t="e">
        <f>MIN(C16,C17)</f>
        <v>#DIV/0!</v>
      </c>
      <c r="F18" s="53"/>
      <c r="G18" s="46"/>
      <c r="O18" s="3" t="s">
        <v>449</v>
      </c>
      <c r="P18" s="82" t="s">
        <v>452</v>
      </c>
      <c r="Q18" s="122">
        <f>((P15+P16)/P14)-P20-P19</f>
        <v>0</v>
      </c>
      <c r="R18" s="59">
        <f>Q18/12</f>
        <v>0</v>
      </c>
      <c r="S18" s="120">
        <v>1.1000000000000001</v>
      </c>
      <c r="T18" s="118">
        <f t="shared" si="0"/>
        <v>0</v>
      </c>
      <c r="U18" s="119" t="e">
        <f>T18/(($D$27*(1+$D$27)^('Pro forma – Résidentiel'!$G$79*12))/((1+$D$27)^('Pro forma – Résidentiel'!$G$79*12)-1))</f>
        <v>#DIV/0!</v>
      </c>
      <c r="V18" s="86"/>
      <c r="W18" s="3" t="s">
        <v>462</v>
      </c>
      <c r="X18" s="3" t="s">
        <v>458</v>
      </c>
      <c r="Y18" s="3" t="s">
        <v>461</v>
      </c>
    </row>
    <row r="19" spans="1:138" ht="14.5" x14ac:dyDescent="0.35">
      <c r="C19" s="18"/>
      <c r="F19" s="53"/>
      <c r="G19" s="71"/>
      <c r="O19" s="3" t="s">
        <v>450</v>
      </c>
      <c r="P19" s="81">
        <f>'Pro forma – Résidentiel'!G84</f>
        <v>0</v>
      </c>
      <c r="S19" s="3">
        <v>1.1100000000000001</v>
      </c>
      <c r="T19" s="72">
        <f t="shared" si="0"/>
        <v>0</v>
      </c>
      <c r="U19" s="87" t="e">
        <f>T19/(($D$27*(1+$D$27)^('Pro forma – Résidentiel'!$G$79*12))/((1+$D$27)^('Pro forma – Résidentiel'!$G$79*12)-1))</f>
        <v>#DIV/0!</v>
      </c>
      <c r="V19" s="86"/>
      <c r="W19" s="3" t="s">
        <v>429</v>
      </c>
      <c r="X19" s="3" t="s">
        <v>458</v>
      </c>
      <c r="Y19" s="3" t="s">
        <v>463</v>
      </c>
    </row>
    <row r="20" spans="1:138" ht="14.5" x14ac:dyDescent="0.35">
      <c r="B20" s="887" t="s">
        <v>413</v>
      </c>
      <c r="C20" s="887"/>
      <c r="D20" s="70"/>
      <c r="F20" s="53"/>
      <c r="O20" s="3" t="s">
        <v>451</v>
      </c>
      <c r="P20" s="81">
        <f>'Pro forma – Non résidentiel'!G73</f>
        <v>0</v>
      </c>
      <c r="S20" s="72">
        <v>1.1200000000000001</v>
      </c>
      <c r="T20" s="72">
        <f t="shared" si="0"/>
        <v>0</v>
      </c>
      <c r="U20" s="87" t="e">
        <f>T20/(($D$27*(1+$D$27)^('Pro forma – Résidentiel'!$G$79*12))/((1+$D$27)^('Pro forma – Résidentiel'!$G$79*12)-1))</f>
        <v>#DIV/0!</v>
      </c>
      <c r="V20" s="86"/>
      <c r="W20" s="3" t="s">
        <v>430</v>
      </c>
      <c r="X20" s="3" t="s">
        <v>458</v>
      </c>
      <c r="Y20" s="3" t="s">
        <v>464</v>
      </c>
    </row>
    <row r="21" spans="1:138" ht="14.5" x14ac:dyDescent="0.35">
      <c r="B21" s="886" t="s">
        <v>414</v>
      </c>
      <c r="C21" s="886"/>
      <c r="D21" s="180" t="e">
        <f>IF(D18&gt;D13,0,D13-D18)</f>
        <v>#DIV/0!</v>
      </c>
      <c r="F21" s="53"/>
      <c r="S21" s="3">
        <v>1.1299999999999999</v>
      </c>
      <c r="T21" s="72">
        <f t="shared" si="0"/>
        <v>0</v>
      </c>
      <c r="U21" s="87" t="e">
        <f>T21/(($D$27*(1+$D$27)^('Pro forma – Résidentiel'!$G$79*12))/((1+$D$27)^('Pro forma – Résidentiel'!$G$79*12)-1))</f>
        <v>#DIV/0!</v>
      </c>
      <c r="V21" s="86"/>
    </row>
    <row r="22" spans="1:138" ht="14.5" x14ac:dyDescent="0.35">
      <c r="C22" s="18"/>
      <c r="F22" s="53"/>
      <c r="S22" s="72">
        <v>1.1399999999999999</v>
      </c>
      <c r="T22" s="72">
        <f t="shared" si="0"/>
        <v>0</v>
      </c>
      <c r="U22" s="87" t="e">
        <f>T22/(($D$27*(1+$D$27)^('Pro forma – Résidentiel'!$G$79*12))/((1+$D$27)^('Pro forma – Résidentiel'!$G$79*12)-1))</f>
        <v>#DIV/0!</v>
      </c>
      <c r="V22" s="86"/>
    </row>
    <row r="23" spans="1:138" ht="14.5" x14ac:dyDescent="0.35">
      <c r="B23" s="887" t="s">
        <v>300</v>
      </c>
      <c r="C23" s="887"/>
      <c r="D23" s="69"/>
      <c r="F23" s="53"/>
      <c r="G23" s="80"/>
      <c r="O23" s="89" t="s">
        <v>453</v>
      </c>
      <c r="P23" s="90" t="e">
        <f>(P15+P16)/(P19+P20+Q18)</f>
        <v>#DIV/0!</v>
      </c>
      <c r="S23" s="3">
        <v>1.1499999999999999</v>
      </c>
      <c r="T23" s="72">
        <f t="shared" si="0"/>
        <v>0</v>
      </c>
      <c r="U23" s="87" t="e">
        <f>T23/(($D$27*(1+$D$27)^('Pro forma – Résidentiel'!$G$79*12))/((1+$D$27)^('Pro forma – Résidentiel'!$G$79*12)-1))</f>
        <v>#DIV/0!</v>
      </c>
      <c r="V23" s="86"/>
    </row>
    <row r="24" spans="1:138" ht="14.5" x14ac:dyDescent="0.35">
      <c r="B24" s="888" t="s">
        <v>415</v>
      </c>
      <c r="C24" s="888"/>
      <c r="D24" s="181" t="e">
        <f>D18+D21</f>
        <v>#DIV/0!</v>
      </c>
      <c r="F24" s="53"/>
      <c r="J24" s="81"/>
      <c r="W24" s="45" t="s">
        <v>465</v>
      </c>
      <c r="X24" s="45"/>
      <c r="Y24" s="45"/>
      <c r="Z24" s="45"/>
    </row>
    <row r="25" spans="1:138" ht="14.5" x14ac:dyDescent="0.35">
      <c r="B25" s="77"/>
      <c r="C25" s="77"/>
      <c r="D25" s="78"/>
      <c r="F25" s="53"/>
      <c r="J25" s="73"/>
      <c r="K25" s="83"/>
    </row>
    <row r="26" spans="1:138" ht="14.5" x14ac:dyDescent="0.35">
      <c r="B26" s="77" t="s">
        <v>416</v>
      </c>
      <c r="C26" s="79">
        <f>'Pro forma – Résidentiel'!G78</f>
        <v>0</v>
      </c>
      <c r="D26" s="78" t="s">
        <v>417</v>
      </c>
      <c r="E26" s="18"/>
      <c r="F26" s="53"/>
      <c r="J26" s="73"/>
    </row>
    <row r="27" spans="1:138" ht="14.5" x14ac:dyDescent="0.35">
      <c r="B27" s="3" t="s">
        <v>418</v>
      </c>
      <c r="C27" s="80" t="e">
        <f>EFFECT(C26,2)</f>
        <v>#NUM!</v>
      </c>
      <c r="D27" s="79">
        <f>((('Pro forma – Résidentiel'!G78/2)+1)^(1/6))-1</f>
        <v>0</v>
      </c>
      <c r="E27" s="80"/>
      <c r="F27" s="53"/>
      <c r="J27" s="73"/>
    </row>
    <row r="28" spans="1:138" s="52" customFormat="1" ht="82" customHeight="1" x14ac:dyDescent="0.35">
      <c r="A28" s="55"/>
      <c r="B28" s="116" t="s">
        <v>419</v>
      </c>
      <c r="C28" s="116" t="s">
        <v>420</v>
      </c>
      <c r="D28" s="116" t="s">
        <v>421</v>
      </c>
      <c r="E28" s="116" t="s">
        <v>422</v>
      </c>
      <c r="F28" s="116" t="s">
        <v>423</v>
      </c>
      <c r="G28" s="116" t="s">
        <v>424</v>
      </c>
      <c r="H28" s="116" t="s">
        <v>425</v>
      </c>
      <c r="I28" s="116" t="s">
        <v>426</v>
      </c>
      <c r="J28" s="116" t="s">
        <v>427</v>
      </c>
      <c r="K28" s="116" t="s">
        <v>252</v>
      </c>
      <c r="L28" s="116" t="s">
        <v>239</v>
      </c>
      <c r="M28" s="116" t="s">
        <v>489</v>
      </c>
      <c r="N28" s="56"/>
      <c r="O28" s="56"/>
      <c r="P28" s="56"/>
      <c r="Q28" s="56"/>
      <c r="R28" s="56"/>
      <c r="S28" s="56"/>
      <c r="T28" s="56"/>
      <c r="U28" s="56"/>
      <c r="V28" s="56"/>
      <c r="W28" s="56"/>
      <c r="X28" s="56"/>
      <c r="Y28" s="56"/>
      <c r="Z28" s="56"/>
      <c r="AA28" s="56"/>
      <c r="AB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row>
    <row r="29" spans="1:138" customFormat="1" ht="14.5" x14ac:dyDescent="0.35">
      <c r="A29" s="3"/>
      <c r="B29" s="114">
        <f>S8</f>
        <v>1</v>
      </c>
      <c r="C29" s="176" t="e">
        <f>(VLOOKUP(B29,S8:U23,3,FALSE))+$D$18</f>
        <v>#DIV/0!</v>
      </c>
      <c r="D29" s="177" t="e">
        <f>MIN($D$10:$D$11)</f>
        <v>#VALUE!</v>
      </c>
      <c r="E29" s="177">
        <f>$D$10</f>
        <v>0</v>
      </c>
      <c r="F29" s="178" t="e">
        <f>MIN(C29,D29,E29)</f>
        <v>#DIV/0!</v>
      </c>
      <c r="G29" s="160" t="e">
        <f>(MIN(D29:E29))-F29</f>
        <v>#VALUE!</v>
      </c>
      <c r="H29" s="160" t="e">
        <f>'Grille de notation'!$G$104*'Budget de l’ensemble'!$E$20</f>
        <v>#VALUE!</v>
      </c>
      <c r="I29" s="178" t="e">
        <f>MIN(G29,H29)</f>
        <v>#VALUE!</v>
      </c>
      <c r="J29" s="177">
        <f>IFERROR(I29/'Budget de l’ensemble'!$E$7,0)</f>
        <v>0</v>
      </c>
      <c r="K29" s="177" t="e">
        <f>E29-F29-I29</f>
        <v>#DIV/0!</v>
      </c>
      <c r="L29" s="179" t="e">
        <f t="shared" ref="L29:L31" si="1">I29+F29</f>
        <v>#VALUE!</v>
      </c>
      <c r="M29" s="115" t="e">
        <f>L29/'Budget de l’ensemble'!$E$20</f>
        <v>#VALUE!</v>
      </c>
      <c r="N29" s="3"/>
      <c r="O29" s="3"/>
      <c r="P29" s="3"/>
      <c r="Q29" s="3"/>
      <c r="R29" s="3"/>
      <c r="S29" s="3"/>
      <c r="T29" s="3"/>
      <c r="U29" s="3"/>
      <c r="V29" s="3"/>
      <c r="W29" s="3"/>
      <c r="X29" s="3"/>
      <c r="Y29" s="3"/>
      <c r="Z29" s="3"/>
      <c r="AA29" s="3"/>
      <c r="AB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row>
    <row r="30" spans="1:138" customFormat="1" ht="14.5" x14ac:dyDescent="0.35">
      <c r="A30" s="3"/>
      <c r="B30" s="114">
        <v>1.05</v>
      </c>
      <c r="C30" s="176" t="e">
        <f>(VLOOKUP(B30,S9:U24,3,FALSE))+$D$18</f>
        <v>#DIV/0!</v>
      </c>
      <c r="D30" s="177" t="e">
        <f t="shared" ref="D30:D31" si="2">MIN($D$10:$D$11)</f>
        <v>#VALUE!</v>
      </c>
      <c r="E30" s="177">
        <f t="shared" ref="E30:E31" si="3">$D$10</f>
        <v>0</v>
      </c>
      <c r="F30" s="178" t="e">
        <f>MIN(C30,D30,E30)</f>
        <v>#DIV/0!</v>
      </c>
      <c r="G30" s="160" t="e">
        <f>(MIN(D30:E30))-F30</f>
        <v>#VALUE!</v>
      </c>
      <c r="H30" s="160" t="e">
        <f>'Grille de notation'!$G$104*'Budget de l’ensemble'!$E$20</f>
        <v>#VALUE!</v>
      </c>
      <c r="I30" s="178" t="e">
        <f t="shared" ref="I30:I31" si="4">MIN(G30,H30)</f>
        <v>#VALUE!</v>
      </c>
      <c r="J30" s="177">
        <f>IFERROR(I30/'Budget de l’ensemble'!$E$7,0)</f>
        <v>0</v>
      </c>
      <c r="K30" s="177" t="e">
        <f>E30-F30-I30</f>
        <v>#DIV/0!</v>
      </c>
      <c r="L30" s="179" t="e">
        <f t="shared" si="1"/>
        <v>#VALUE!</v>
      </c>
      <c r="M30" s="115" t="e">
        <f>L30/'Budget de l’ensemble'!$E$20</f>
        <v>#VALUE!</v>
      </c>
      <c r="N30" s="3"/>
      <c r="O30" s="3"/>
      <c r="P30" s="3"/>
      <c r="Q30" s="3"/>
      <c r="R30" s="3"/>
      <c r="S30" s="3"/>
      <c r="T30" s="3"/>
      <c r="U30" s="3"/>
      <c r="V30" s="3"/>
      <c r="W30" s="3"/>
      <c r="X30" s="3"/>
      <c r="Y30" s="3"/>
      <c r="Z30" s="3"/>
      <c r="AA30" s="3"/>
      <c r="AB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row>
    <row r="31" spans="1:138" customFormat="1" ht="14.5" x14ac:dyDescent="0.35">
      <c r="A31" s="3"/>
      <c r="B31" s="114">
        <v>1.1000000000000001</v>
      </c>
      <c r="C31" s="176" t="e">
        <f t="shared" ref="C31" si="5">(VLOOKUP(B31,S10:U25,3,FALSE))+$D$18</f>
        <v>#DIV/0!</v>
      </c>
      <c r="D31" s="177" t="e">
        <f t="shared" si="2"/>
        <v>#VALUE!</v>
      </c>
      <c r="E31" s="177">
        <f t="shared" si="3"/>
        <v>0</v>
      </c>
      <c r="F31" s="178" t="e">
        <f>MIN(C31,D31,E31)</f>
        <v>#DIV/0!</v>
      </c>
      <c r="G31" s="160" t="e">
        <f>(MIN(D31:E31))-F31</f>
        <v>#VALUE!</v>
      </c>
      <c r="H31" s="160" t="e">
        <f>'Grille de notation'!$G$104*'Budget de l’ensemble'!$E$20</f>
        <v>#VALUE!</v>
      </c>
      <c r="I31" s="178" t="e">
        <f t="shared" si="4"/>
        <v>#VALUE!</v>
      </c>
      <c r="J31" s="177">
        <f>IFERROR(I31/'Budget de l’ensemble'!$E$7,0)</f>
        <v>0</v>
      </c>
      <c r="K31" s="177" t="e">
        <f t="shared" ref="K31" si="6">E31-F31-I31</f>
        <v>#DIV/0!</v>
      </c>
      <c r="L31" s="179" t="e">
        <f t="shared" si="1"/>
        <v>#VALUE!</v>
      </c>
      <c r="M31" s="115" t="e">
        <f>L31/'Budget de l’ensemble'!$E$20</f>
        <v>#VALUE!</v>
      </c>
      <c r="N31" s="3"/>
      <c r="O31" s="3"/>
      <c r="P31" s="3"/>
      <c r="Q31" s="3"/>
      <c r="R31" s="3"/>
      <c r="S31" s="3"/>
      <c r="T31" s="3"/>
      <c r="U31" s="3"/>
      <c r="V31" s="3"/>
      <c r="W31" s="3"/>
      <c r="X31" s="3"/>
      <c r="Y31" s="3"/>
      <c r="Z31" s="3"/>
      <c r="AA31" s="3"/>
      <c r="AB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row>
    <row r="32" spans="1:138" customFormat="1" ht="14.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row>
    <row r="33" spans="1:138" customFormat="1" ht="1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row>
  </sheetData>
  <sheetProtection algorithmName="SHA-512" hashValue="i/WblgsDfbPv+MkMjib65OcUbov21RtSchOt8g0kTc9r3HvjG09nbVuzsgzhy/E27rqEk00FgL+X2vkcgrxQ2w==" saltValue="PaOXWvpL+HEagdKPYxS8zQ==" spinCount="100000" sheet="1" objects="1" scenarios="1"/>
  <mergeCells count="15">
    <mergeCell ref="W12:Z12"/>
    <mergeCell ref="C2:D2"/>
    <mergeCell ref="B8:D8"/>
    <mergeCell ref="B2:B3"/>
    <mergeCell ref="B9:C9"/>
    <mergeCell ref="B10:C10"/>
    <mergeCell ref="B21:C21"/>
    <mergeCell ref="B20:C20"/>
    <mergeCell ref="B23:C23"/>
    <mergeCell ref="B24:C24"/>
    <mergeCell ref="B11:C11"/>
    <mergeCell ref="B12:C12"/>
    <mergeCell ref="B13:C13"/>
    <mergeCell ref="B15:D15"/>
    <mergeCell ref="B18:C18"/>
  </mergeCells>
  <conditionalFormatting sqref="P23">
    <cfRule type="cellIs" dxfId="4" priority="4" operator="notEqual">
      <formula>$P$14</formula>
    </cfRule>
    <cfRule type="cellIs" dxfId="3" priority="5" operator="equal">
      <formula>$P$14</formula>
    </cfRule>
  </conditionalFormatting>
  <conditionalFormatting sqref="K29:K31">
    <cfRule type="cellIs" dxfId="2" priority="3" operator="greaterThan">
      <formula>0</formula>
    </cfRule>
  </conditionalFormatting>
  <conditionalFormatting sqref="Q8">
    <cfRule type="cellIs" dxfId="1" priority="2" operator="equal">
      <formula>$P$8</formula>
    </cfRule>
  </conditionalFormatting>
  <conditionalFormatting sqref="Q8">
    <cfRule type="cellIs" dxfId="0" priority="1" operator="notEqual">
      <formula>$P$8</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5E628D325F649A521C45C7F0B1B30" ma:contentTypeVersion="20" ma:contentTypeDescription="Create a new document." ma:contentTypeScope="" ma:versionID="642846113d1939f9eeb215d23fa3ac87">
  <xsd:schema xmlns:xsd="http://www.w3.org/2001/XMLSchema" xmlns:xs="http://www.w3.org/2001/XMLSchema" xmlns:p="http://schemas.microsoft.com/office/2006/metadata/properties" xmlns:ns1="http://schemas.microsoft.com/sharepoint/v3" xmlns:ns2="035cdabc-3f94-4df0-a48f-07930e046d36" xmlns:ns3="affd3e1f-8e07-4051-aa12-6fc8716163df" targetNamespace="http://schemas.microsoft.com/office/2006/metadata/properties" ma:root="true" ma:fieldsID="eff700ea63eb96b9400baa54ac51e48b" ns1:_="" ns2:_="" ns3:_="">
    <xsd:import namespace="http://schemas.microsoft.com/sharepoint/v3"/>
    <xsd:import namespace="035cdabc-3f94-4df0-a48f-07930e046d36"/>
    <xsd:import namespace="affd3e1f-8e07-4051-aa12-6fc8716163df"/>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Additionalinformations"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cdabc-3f94-4df0-a48f-07930e046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s" ma:index="12" nillable="true" ma:displayName="Additional informations" ma:description="Do not modify the template ! Download a copy on your laptop&#10;" ma:format="Dropdown" ma:internalName="Additionalinformations">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d3e1f-8e07-4051-aa12-6fc8716163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b19ac5-c77a-4870-aae1-21eee8a240ef}" ma:internalName="TaxCatchAll" ma:showField="CatchAllData" ma:web="affd3e1f-8e07-4051-aa12-6fc871616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dditionalinformations xmlns="035cdabc-3f94-4df0-a48f-07930e046d36" xsi:nil="true"/>
    <_Flow_SignoffStatus xmlns="035cdabc-3f94-4df0-a48f-07930e046d36" xsi:nil="true"/>
    <lcf76f155ced4ddcb4097134ff3c332f xmlns="035cdabc-3f94-4df0-a48f-07930e046d36">
      <Terms xmlns="http://schemas.microsoft.com/office/infopath/2007/PartnerControls"/>
    </lcf76f155ced4ddcb4097134ff3c332f>
    <_ip_UnifiedCompliancePolicyProperties xmlns="http://schemas.microsoft.com/sharepoint/v3" xsi:nil="true"/>
    <TaxCatchAll xmlns="affd3e1f-8e07-4051-aa12-6fc8716163df" xsi:nil="true"/>
  </documentManagement>
</p:properties>
</file>

<file path=customXml/itemProps1.xml><?xml version="1.0" encoding="utf-8"?>
<ds:datastoreItem xmlns:ds="http://schemas.openxmlformats.org/officeDocument/2006/customXml" ds:itemID="{300226EA-F0ED-4C18-A5DD-36438BDBA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5cdabc-3f94-4df0-a48f-07930e046d36"/>
    <ds:schemaRef ds:uri="affd3e1f-8e07-4051-aa12-6fc871616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257E50-8EA6-46A4-AA27-3EADF8C615F2}">
  <ds:schemaRefs>
    <ds:schemaRef ds:uri="http://schemas.microsoft.com/sharepoint/v3/contenttype/forms"/>
  </ds:schemaRefs>
</ds:datastoreItem>
</file>

<file path=customXml/itemProps3.xml><?xml version="1.0" encoding="utf-8"?>
<ds:datastoreItem xmlns:ds="http://schemas.openxmlformats.org/officeDocument/2006/customXml" ds:itemID="{E6FE0668-4AB4-469D-9928-63452817ED3C}">
  <ds:schemaRefs>
    <ds:schemaRef ds:uri="http://purl.org/dc/elements/1.1/"/>
    <ds:schemaRef ds:uri="http://schemas.microsoft.com/sharepoint/v3"/>
    <ds:schemaRef ds:uri="http://schemas.openxmlformats.org/package/2006/metadata/core-properties"/>
    <ds:schemaRef ds:uri="035cdabc-3f94-4df0-a48f-07930e046d36"/>
    <ds:schemaRef ds:uri="affd3e1f-8e07-4051-aa12-6fc8716163df"/>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Mise en garde</vt:lpstr>
      <vt:lpstr>Grille de notation</vt:lpstr>
      <vt:lpstr>Abordabilité des loyers</vt:lpstr>
      <vt:lpstr>Budget de l’ensemble</vt:lpstr>
      <vt:lpstr>Pro forma – Résidentiel</vt:lpstr>
      <vt:lpstr>Pro forma – Non résidentiel</vt:lpstr>
      <vt:lpstr>Calendrier des versements</vt:lpstr>
      <vt:lpstr>Matrice de financement</vt:lpstr>
      <vt:lpstr>R_Units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Dulude</dc:creator>
  <cp:keywords/>
  <dc:description/>
  <cp:lastModifiedBy>Sean Tait</cp:lastModifiedBy>
  <cp:revision/>
  <dcterms:created xsi:type="dcterms:W3CDTF">2024-09-11T13:23:43Z</dcterms:created>
  <dcterms:modified xsi:type="dcterms:W3CDTF">2024-12-03T19:32:25Z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0x010100F475E628D325F649A521C45C7F0B1B30</vt:lpwstr>
  </property>
  <property fmtid="{D5CDD505-2E9C-101B-9397-08002B2CF9AE}" pid="3" name="MediaServiceImageTags">
    <vt:lpwstr/>
  </property>
</Properties>
</file>